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SAGS\Desktop\"/>
    </mc:Choice>
  </mc:AlternateContent>
  <bookViews>
    <workbookView xWindow="120" yWindow="75" windowWidth="21210" windowHeight="8895" firstSheet="26" activeTab="30"/>
  </bookViews>
  <sheets>
    <sheet name="Asturias 1990" sheetId="1" r:id="rId1"/>
    <sheet name="Asturias 1991" sheetId="2" r:id="rId2"/>
    <sheet name="Asturias 1992" sheetId="3" r:id="rId3"/>
    <sheet name="Asturias 1993" sheetId="4" r:id="rId4"/>
    <sheet name="Asturias 1994" sheetId="5" r:id="rId5"/>
    <sheet name="Asturias 1995" sheetId="6" r:id="rId6"/>
    <sheet name="Asturias 1996" sheetId="7" r:id="rId7"/>
    <sheet name="Asturias 1997" sheetId="8" r:id="rId8"/>
    <sheet name="Asturias 1998" sheetId="9" r:id="rId9"/>
    <sheet name="Asturias 1999" sheetId="10" r:id="rId10"/>
    <sheet name="Asturias 2000" sheetId="11" r:id="rId11"/>
    <sheet name="Asturias 2001" sheetId="12" r:id="rId12"/>
    <sheet name="Asturias 2002" sheetId="13" r:id="rId13"/>
    <sheet name="Asturias 2003" sheetId="14" r:id="rId14"/>
    <sheet name="Asturias 2004" sheetId="15" r:id="rId15"/>
    <sheet name="Asturias 2005" sheetId="16" r:id="rId16"/>
    <sheet name="Asturias 2006" sheetId="17" r:id="rId17"/>
    <sheet name="Asturias 2007" sheetId="18" r:id="rId18"/>
    <sheet name="Asturias 2008" sheetId="19" r:id="rId19"/>
    <sheet name="Asturias 2009" sheetId="20" r:id="rId20"/>
    <sheet name="Asturias 2010" sheetId="21" r:id="rId21"/>
    <sheet name="Asturias 2011" sheetId="22" r:id="rId22"/>
    <sheet name="Asturias 2012" sheetId="23" r:id="rId23"/>
    <sheet name="Asturias 2013" sheetId="25" r:id="rId24"/>
    <sheet name="Asturias 2014" sheetId="26" r:id="rId25"/>
    <sheet name="Asturias 2015" sheetId="27" r:id="rId26"/>
    <sheet name="Asturias 2016" sheetId="28" r:id="rId27"/>
    <sheet name="Asturias 2017" sheetId="29" r:id="rId28"/>
    <sheet name="Asturias 2018" sheetId="30" r:id="rId29"/>
    <sheet name="Asturias 2019" sheetId="31" r:id="rId30"/>
    <sheet name="Asturias 2020" sheetId="32" r:id="rId31"/>
    <sheet name="Gráficos evolución" sheetId="24" r:id="rId32"/>
  </sheets>
  <definedNames>
    <definedName name="_xlnm.Print_Area" localSheetId="31">'Gráficos evolución'!$A$1:$AF$42</definedName>
  </definedNames>
  <calcPr calcId="162913"/>
</workbook>
</file>

<file path=xl/calcChain.xml><?xml version="1.0" encoding="utf-8"?>
<calcChain xmlns="http://schemas.openxmlformats.org/spreadsheetml/2006/main">
  <c r="H44" i="32" l="1"/>
  <c r="H43" i="32"/>
  <c r="H42" i="32"/>
  <c r="H41" i="32"/>
  <c r="H40" i="32"/>
  <c r="H39" i="32"/>
  <c r="D38" i="32"/>
  <c r="C38" i="32"/>
  <c r="B38" i="32"/>
  <c r="H38" i="32" s="1"/>
  <c r="AF10" i="24" s="1"/>
  <c r="H37" i="32"/>
  <c r="H36" i="32"/>
  <c r="H34" i="32"/>
  <c r="H33" i="32"/>
  <c r="H32" i="32"/>
  <c r="H31" i="32"/>
  <c r="H30" i="32"/>
  <c r="H29" i="32"/>
  <c r="H28" i="32"/>
  <c r="D27" i="32"/>
  <c r="C27" i="32"/>
  <c r="B27" i="32"/>
  <c r="H27" i="32" s="1"/>
  <c r="AF9" i="24" s="1"/>
  <c r="H26" i="32"/>
  <c r="H25" i="32"/>
  <c r="H24" i="32"/>
  <c r="H23" i="32"/>
  <c r="H22" i="32"/>
  <c r="H21" i="32"/>
  <c r="H20" i="32"/>
  <c r="H19" i="32"/>
  <c r="G18" i="32"/>
  <c r="G7" i="32" s="1"/>
  <c r="F18" i="32"/>
  <c r="F7" i="32" s="1"/>
  <c r="E18" i="32"/>
  <c r="D18" i="32"/>
  <c r="C18" i="32"/>
  <c r="B18" i="32"/>
  <c r="H17" i="32"/>
  <c r="H16" i="32"/>
  <c r="D15" i="32"/>
  <c r="C15" i="32"/>
  <c r="B15" i="32"/>
  <c r="H14" i="32"/>
  <c r="H13" i="32"/>
  <c r="H12" i="32"/>
  <c r="H11" i="32"/>
  <c r="H10" i="32"/>
  <c r="D9" i="32"/>
  <c r="C9" i="32"/>
  <c r="B9" i="32"/>
  <c r="H9" i="32" s="1"/>
  <c r="C8" i="32"/>
  <c r="E7" i="32"/>
  <c r="B8" i="32" l="1"/>
  <c r="H18" i="32"/>
  <c r="AF8" i="24" s="1"/>
  <c r="D8" i="32"/>
  <c r="D7" i="32" s="1"/>
  <c r="B7" i="32"/>
  <c r="C7" i="32"/>
  <c r="H15" i="32"/>
  <c r="H7" i="32" l="1"/>
  <c r="H8" i="32"/>
  <c r="AF7" i="24" s="1"/>
  <c r="H44" i="31"/>
  <c r="H43" i="31"/>
  <c r="H42" i="31"/>
  <c r="H41" i="31"/>
  <c r="H40" i="31"/>
  <c r="H39" i="31"/>
  <c r="D38" i="31"/>
  <c r="H38" i="31" s="1"/>
  <c r="AE10" i="24" s="1"/>
  <c r="C38" i="31"/>
  <c r="B38" i="31"/>
  <c r="H37" i="31"/>
  <c r="H36" i="31"/>
  <c r="H34" i="31"/>
  <c r="H33" i="31"/>
  <c r="H32" i="31"/>
  <c r="H31" i="31"/>
  <c r="H30" i="31"/>
  <c r="H29" i="31"/>
  <c r="H28" i="31"/>
  <c r="D27" i="31"/>
  <c r="C27" i="31"/>
  <c r="B27" i="31"/>
  <c r="H26" i="31"/>
  <c r="H25" i="31"/>
  <c r="H24" i="31"/>
  <c r="H23" i="31"/>
  <c r="H22" i="31"/>
  <c r="H21" i="31"/>
  <c r="H20" i="31"/>
  <c r="H19" i="31"/>
  <c r="G18" i="31"/>
  <c r="F18" i="31"/>
  <c r="E18" i="31"/>
  <c r="D18" i="31"/>
  <c r="C18" i="31"/>
  <c r="B18" i="31"/>
  <c r="H17" i="31"/>
  <c r="H16" i="31"/>
  <c r="D15" i="31"/>
  <c r="C15" i="31"/>
  <c r="B15" i="31"/>
  <c r="H14" i="31"/>
  <c r="H13" i="31"/>
  <c r="H12" i="31"/>
  <c r="H11" i="31"/>
  <c r="H10" i="31"/>
  <c r="D9" i="31"/>
  <c r="C9" i="31"/>
  <c r="C8" i="31" s="1"/>
  <c r="B9" i="31"/>
  <c r="D8" i="31"/>
  <c r="D7" i="31" s="1"/>
  <c r="G7" i="31"/>
  <c r="F7" i="31"/>
  <c r="E7" i="31"/>
  <c r="H9" i="31" l="1"/>
  <c r="H15" i="31"/>
  <c r="H18" i="31"/>
  <c r="AE8" i="24" s="1"/>
  <c r="H27" i="31"/>
  <c r="AE9" i="24" s="1"/>
  <c r="C7" i="31"/>
  <c r="B8" i="31"/>
  <c r="H44" i="30"/>
  <c r="H43" i="30"/>
  <c r="H42" i="30"/>
  <c r="H41" i="30"/>
  <c r="H40" i="30"/>
  <c r="H39" i="30"/>
  <c r="D38" i="30"/>
  <c r="C38" i="30"/>
  <c r="B38" i="30"/>
  <c r="H37" i="30"/>
  <c r="H36" i="30"/>
  <c r="H34" i="30"/>
  <c r="H33" i="30"/>
  <c r="H32" i="30"/>
  <c r="H31" i="30"/>
  <c r="H30" i="30"/>
  <c r="H29" i="30"/>
  <c r="H28" i="30"/>
  <c r="D27" i="30"/>
  <c r="C27" i="30"/>
  <c r="B27" i="30"/>
  <c r="H26" i="30"/>
  <c r="H25" i="30"/>
  <c r="H24" i="30"/>
  <c r="H23" i="30"/>
  <c r="H22" i="30"/>
  <c r="H21" i="30"/>
  <c r="H20" i="30"/>
  <c r="H19" i="30"/>
  <c r="G18" i="30"/>
  <c r="G7" i="30" s="1"/>
  <c r="F18" i="30"/>
  <c r="F7" i="30" s="1"/>
  <c r="E18" i="30"/>
  <c r="E7" i="30" s="1"/>
  <c r="D18" i="30"/>
  <c r="C18" i="30"/>
  <c r="B18" i="30"/>
  <c r="H17" i="30"/>
  <c r="H16" i="30"/>
  <c r="D15" i="30"/>
  <c r="C15" i="30"/>
  <c r="B15" i="30"/>
  <c r="H14" i="30"/>
  <c r="H13" i="30"/>
  <c r="H12" i="30"/>
  <c r="H11" i="30"/>
  <c r="H10" i="30"/>
  <c r="D9" i="30"/>
  <c r="D8" i="30" s="1"/>
  <c r="C9" i="30"/>
  <c r="B9" i="30"/>
  <c r="B8" i="30" s="1"/>
  <c r="B7" i="30" s="1"/>
  <c r="H38" i="30" l="1"/>
  <c r="AD10" i="24" s="1"/>
  <c r="D7" i="30"/>
  <c r="H27" i="30"/>
  <c r="AD9" i="24" s="1"/>
  <c r="H8" i="31"/>
  <c r="AE7" i="24" s="1"/>
  <c r="AE11" i="24" s="1"/>
  <c r="B7" i="31"/>
  <c r="H7" i="31" s="1"/>
  <c r="H15" i="30"/>
  <c r="H18" i="30"/>
  <c r="AD8" i="24" s="1"/>
  <c r="H9" i="30"/>
  <c r="C8" i="30"/>
  <c r="C7" i="30" l="1"/>
  <c r="H7" i="30" s="1"/>
  <c r="H8" i="30"/>
  <c r="AD7" i="24" s="1"/>
  <c r="AD11" i="24" s="1"/>
  <c r="H44" i="29"/>
  <c r="H43" i="29"/>
  <c r="H42" i="29"/>
  <c r="H41" i="29"/>
  <c r="H40" i="29"/>
  <c r="H39" i="29"/>
  <c r="D38" i="29"/>
  <c r="C38" i="29"/>
  <c r="B38" i="29"/>
  <c r="H37" i="29"/>
  <c r="H36" i="29"/>
  <c r="H34" i="29"/>
  <c r="H33" i="29"/>
  <c r="H32" i="29"/>
  <c r="H31" i="29"/>
  <c r="H30" i="29"/>
  <c r="H29" i="29"/>
  <c r="H28" i="29"/>
  <c r="D27" i="29"/>
  <c r="C27" i="29"/>
  <c r="B27" i="29"/>
  <c r="H26" i="29"/>
  <c r="H25" i="29"/>
  <c r="H24" i="29"/>
  <c r="H23" i="29"/>
  <c r="H22" i="29"/>
  <c r="H21" i="29"/>
  <c r="H20" i="29"/>
  <c r="H19" i="29"/>
  <c r="G18" i="29"/>
  <c r="F18" i="29"/>
  <c r="F7" i="29" s="1"/>
  <c r="E18" i="29"/>
  <c r="E7" i="29" s="1"/>
  <c r="D18" i="29"/>
  <c r="C18" i="29"/>
  <c r="B18" i="29"/>
  <c r="H17" i="29"/>
  <c r="H16" i="29"/>
  <c r="D15" i="29"/>
  <c r="C15" i="29"/>
  <c r="B15" i="29"/>
  <c r="H14" i="29"/>
  <c r="H13" i="29"/>
  <c r="H12" i="29"/>
  <c r="H11" i="29"/>
  <c r="H10" i="29"/>
  <c r="D9" i="29"/>
  <c r="C9" i="29"/>
  <c r="B9" i="29"/>
  <c r="B8" i="29" s="1"/>
  <c r="D8" i="29"/>
  <c r="G7" i="29"/>
  <c r="H38" i="29" l="1"/>
  <c r="AC10" i="24" s="1"/>
  <c r="D7" i="29"/>
  <c r="H27" i="29"/>
  <c r="AC9" i="24" s="1"/>
  <c r="C8" i="29"/>
  <c r="C7" i="29" s="1"/>
  <c r="H18" i="29"/>
  <c r="AC8" i="24" s="1"/>
  <c r="B7" i="29"/>
  <c r="H9" i="29"/>
  <c r="H8" i="29"/>
  <c r="H15" i="29"/>
  <c r="H44" i="28"/>
  <c r="H43" i="28"/>
  <c r="H42" i="28"/>
  <c r="H41" i="28"/>
  <c r="H40" i="28"/>
  <c r="H39" i="28"/>
  <c r="D38" i="28"/>
  <c r="C38" i="28"/>
  <c r="B38" i="28"/>
  <c r="H37" i="28"/>
  <c r="H36" i="28"/>
  <c r="H34" i="28"/>
  <c r="H33" i="28"/>
  <c r="H32" i="28"/>
  <c r="H31" i="28"/>
  <c r="H30" i="28"/>
  <c r="H29" i="28"/>
  <c r="H28" i="28"/>
  <c r="D27" i="28"/>
  <c r="C27" i="28"/>
  <c r="B27" i="28"/>
  <c r="H26" i="28"/>
  <c r="H25" i="28"/>
  <c r="H24" i="28"/>
  <c r="H23" i="28"/>
  <c r="H22" i="28"/>
  <c r="H21" i="28"/>
  <c r="H20" i="28"/>
  <c r="H19" i="28"/>
  <c r="G18" i="28"/>
  <c r="F18" i="28"/>
  <c r="E18" i="28"/>
  <c r="D18" i="28"/>
  <c r="C18" i="28"/>
  <c r="B18" i="28"/>
  <c r="H17" i="28"/>
  <c r="H16" i="28"/>
  <c r="D15" i="28"/>
  <c r="C15" i="28"/>
  <c r="B15" i="28"/>
  <c r="H15" i="28" s="1"/>
  <c r="H14" i="28"/>
  <c r="H13" i="28"/>
  <c r="H12" i="28"/>
  <c r="H11" i="28"/>
  <c r="H10" i="28"/>
  <c r="D9" i="28"/>
  <c r="D8" i="28" s="1"/>
  <c r="D7" i="28" s="1"/>
  <c r="C9" i="28"/>
  <c r="C8" i="28" s="1"/>
  <c r="C7" i="28" s="1"/>
  <c r="B9" i="28"/>
  <c r="B8" i="28"/>
  <c r="G7" i="28"/>
  <c r="F7" i="28"/>
  <c r="E7" i="28"/>
  <c r="H44" i="27"/>
  <c r="H43" i="27"/>
  <c r="H42" i="27"/>
  <c r="H41" i="27"/>
  <c r="H40" i="27"/>
  <c r="H39" i="27"/>
  <c r="D38" i="27"/>
  <c r="C38" i="27"/>
  <c r="B38" i="27"/>
  <c r="H38" i="27" s="1"/>
  <c r="AA10" i="24" s="1"/>
  <c r="H37" i="27"/>
  <c r="H36" i="27"/>
  <c r="H34" i="27"/>
  <c r="H33" i="27"/>
  <c r="H32" i="27"/>
  <c r="H31" i="27"/>
  <c r="H30" i="27"/>
  <c r="H29" i="27"/>
  <c r="H28" i="27"/>
  <c r="D27" i="27"/>
  <c r="C27" i="27"/>
  <c r="B27" i="27"/>
  <c r="H26" i="27"/>
  <c r="H25" i="27"/>
  <c r="H24" i="27"/>
  <c r="H23" i="27"/>
  <c r="H22" i="27"/>
  <c r="H21" i="27"/>
  <c r="H20" i="27"/>
  <c r="H19" i="27"/>
  <c r="G18" i="27"/>
  <c r="F18" i="27"/>
  <c r="F7" i="27" s="1"/>
  <c r="E18" i="27"/>
  <c r="E7" i="27" s="1"/>
  <c r="D18" i="27"/>
  <c r="C18" i="27"/>
  <c r="B18" i="27"/>
  <c r="H17" i="27"/>
  <c r="H16" i="27"/>
  <c r="D15" i="27"/>
  <c r="C15" i="27"/>
  <c r="B15" i="27"/>
  <c r="H14" i="27"/>
  <c r="H13" i="27"/>
  <c r="H12" i="27"/>
  <c r="H11" i="27"/>
  <c r="H10" i="27"/>
  <c r="D9" i="27"/>
  <c r="H9" i="27"/>
  <c r="C9" i="27"/>
  <c r="B9" i="27"/>
  <c r="D8" i="27"/>
  <c r="G7" i="27"/>
  <c r="H34" i="2"/>
  <c r="H34" i="3"/>
  <c r="H34" i="4"/>
  <c r="H34" i="5"/>
  <c r="H34" i="6"/>
  <c r="H34" i="7"/>
  <c r="H34" i="8"/>
  <c r="H34" i="9"/>
  <c r="H34" i="10"/>
  <c r="H34" i="11"/>
  <c r="H34" i="12"/>
  <c r="H34" i="13"/>
  <c r="H34" i="14"/>
  <c r="H34" i="15"/>
  <c r="H34" i="16"/>
  <c r="H34" i="17"/>
  <c r="H34" i="18"/>
  <c r="H34" i="19"/>
  <c r="H34" i="20"/>
  <c r="H34" i="21"/>
  <c r="H34" i="22"/>
  <c r="H34" i="23"/>
  <c r="H34" i="25"/>
  <c r="H34" i="26"/>
  <c r="H34" i="1"/>
  <c r="H44" i="26"/>
  <c r="H43" i="26"/>
  <c r="H42" i="26"/>
  <c r="H41" i="26"/>
  <c r="H40" i="26"/>
  <c r="H39" i="26"/>
  <c r="D38" i="26"/>
  <c r="C38" i="26"/>
  <c r="H38" i="26" s="1"/>
  <c r="Z10" i="24" s="1"/>
  <c r="B38" i="26"/>
  <c r="H37" i="26"/>
  <c r="H36" i="26"/>
  <c r="H33" i="26"/>
  <c r="H32" i="26"/>
  <c r="H31" i="26"/>
  <c r="H30" i="26"/>
  <c r="H29" i="26"/>
  <c r="H28" i="26"/>
  <c r="D27" i="26"/>
  <c r="C27" i="26"/>
  <c r="B27" i="26"/>
  <c r="H26" i="26"/>
  <c r="H25" i="26"/>
  <c r="H24" i="26"/>
  <c r="H23" i="26"/>
  <c r="H22" i="26"/>
  <c r="H21" i="26"/>
  <c r="H20" i="26"/>
  <c r="H19" i="26"/>
  <c r="G18" i="26"/>
  <c r="F18" i="26"/>
  <c r="E18" i="26"/>
  <c r="D18" i="26"/>
  <c r="C18" i="26"/>
  <c r="B18" i="26"/>
  <c r="H17" i="26"/>
  <c r="H16" i="26"/>
  <c r="D15" i="26"/>
  <c r="C15" i="26"/>
  <c r="B15" i="26"/>
  <c r="H15" i="26" s="1"/>
  <c r="H14" i="26"/>
  <c r="H13" i="26"/>
  <c r="H12" i="26"/>
  <c r="H11" i="26"/>
  <c r="H10" i="26"/>
  <c r="D9" i="26"/>
  <c r="C9" i="26"/>
  <c r="C8" i="26" s="1"/>
  <c r="C7" i="26" s="1"/>
  <c r="B9" i="26"/>
  <c r="D8" i="26"/>
  <c r="G7" i="26"/>
  <c r="F7" i="26"/>
  <c r="E7" i="26"/>
  <c r="H44" i="3"/>
  <c r="H43" i="3"/>
  <c r="H42" i="3"/>
  <c r="H41" i="3"/>
  <c r="H40" i="3"/>
  <c r="H39" i="3"/>
  <c r="D38" i="3"/>
  <c r="C38" i="3"/>
  <c r="B38" i="3"/>
  <c r="H37" i="3"/>
  <c r="H36" i="3"/>
  <c r="H33" i="3"/>
  <c r="H32" i="3"/>
  <c r="H31" i="3"/>
  <c r="H30" i="3"/>
  <c r="H29" i="3"/>
  <c r="H28" i="3"/>
  <c r="D27" i="3"/>
  <c r="H27" i="3" s="1"/>
  <c r="D9" i="24" s="1"/>
  <c r="C27" i="3"/>
  <c r="B27" i="3"/>
  <c r="H26" i="3"/>
  <c r="H25" i="3"/>
  <c r="H24" i="3"/>
  <c r="H23" i="3"/>
  <c r="H22" i="3"/>
  <c r="H21" i="3"/>
  <c r="H20" i="3"/>
  <c r="H19" i="3"/>
  <c r="G18" i="3"/>
  <c r="G7" i="3"/>
  <c r="F18" i="3"/>
  <c r="F7" i="3" s="1"/>
  <c r="E18" i="3"/>
  <c r="D18" i="3"/>
  <c r="C18" i="3"/>
  <c r="B18" i="3"/>
  <c r="H17" i="3"/>
  <c r="H16" i="3"/>
  <c r="H15" i="3"/>
  <c r="D15" i="3"/>
  <c r="C15" i="3"/>
  <c r="B15" i="3"/>
  <c r="H14" i="3"/>
  <c r="H13" i="3"/>
  <c r="H12" i="3"/>
  <c r="H11" i="3"/>
  <c r="H10" i="3"/>
  <c r="D9" i="3"/>
  <c r="C9" i="3"/>
  <c r="C8" i="3" s="1"/>
  <c r="B9" i="3"/>
  <c r="D8" i="3"/>
  <c r="B8" i="3"/>
  <c r="E7" i="3"/>
  <c r="H44" i="4"/>
  <c r="H43" i="4"/>
  <c r="H42" i="4"/>
  <c r="H41" i="4"/>
  <c r="H40" i="4"/>
  <c r="H39" i="4"/>
  <c r="D38" i="4"/>
  <c r="C38" i="4"/>
  <c r="B38" i="4"/>
  <c r="H37" i="4"/>
  <c r="H36" i="4"/>
  <c r="H33" i="4"/>
  <c r="H32" i="4"/>
  <c r="H31" i="4"/>
  <c r="H30" i="4"/>
  <c r="H29" i="4"/>
  <c r="H28" i="4"/>
  <c r="D27" i="4"/>
  <c r="C27" i="4"/>
  <c r="B27" i="4"/>
  <c r="H26" i="4"/>
  <c r="H25" i="4"/>
  <c r="H24" i="4"/>
  <c r="H23" i="4"/>
  <c r="H22" i="4"/>
  <c r="H21" i="4"/>
  <c r="H20" i="4"/>
  <c r="H19" i="4"/>
  <c r="G18" i="4"/>
  <c r="F18" i="4"/>
  <c r="F7" i="4"/>
  <c r="E18" i="4"/>
  <c r="D18" i="4"/>
  <c r="C18" i="4"/>
  <c r="B18" i="4"/>
  <c r="H18" i="4" s="1"/>
  <c r="E8" i="24" s="1"/>
  <c r="H17" i="4"/>
  <c r="H16" i="4"/>
  <c r="D15" i="4"/>
  <c r="C15" i="4"/>
  <c r="B15" i="4"/>
  <c r="H14" i="4"/>
  <c r="H13" i="4"/>
  <c r="H12" i="4"/>
  <c r="H11" i="4"/>
  <c r="H10" i="4"/>
  <c r="D9" i="4"/>
  <c r="C9" i="4"/>
  <c r="C8" i="4" s="1"/>
  <c r="C7" i="4" s="1"/>
  <c r="B9" i="4"/>
  <c r="G7" i="4"/>
  <c r="E7" i="4"/>
  <c r="H44" i="5"/>
  <c r="H43" i="5"/>
  <c r="H42" i="5"/>
  <c r="H41" i="5"/>
  <c r="H40" i="5"/>
  <c r="H39" i="5"/>
  <c r="D38" i="5"/>
  <c r="C38" i="5"/>
  <c r="B38" i="5"/>
  <c r="H37" i="5"/>
  <c r="H36" i="5"/>
  <c r="H33" i="5"/>
  <c r="H32" i="5"/>
  <c r="H31" i="5"/>
  <c r="H30" i="5"/>
  <c r="H29" i="5"/>
  <c r="H28" i="5"/>
  <c r="D27" i="5"/>
  <c r="C27" i="5"/>
  <c r="B27" i="5"/>
  <c r="H27" i="5" s="1"/>
  <c r="F9" i="24" s="1"/>
  <c r="H26" i="5"/>
  <c r="H25" i="5"/>
  <c r="H24" i="5"/>
  <c r="H23" i="5"/>
  <c r="H22" i="5"/>
  <c r="H21" i="5"/>
  <c r="H20" i="5"/>
  <c r="H19" i="5"/>
  <c r="G18" i="5"/>
  <c r="G7" i="5" s="1"/>
  <c r="F18" i="5"/>
  <c r="E18" i="5"/>
  <c r="E7" i="5" s="1"/>
  <c r="D18" i="5"/>
  <c r="C18" i="5"/>
  <c r="B18" i="5"/>
  <c r="H17" i="5"/>
  <c r="H16" i="5"/>
  <c r="D15" i="5"/>
  <c r="C15" i="5"/>
  <c r="B15" i="5"/>
  <c r="H14" i="5"/>
  <c r="H13" i="5"/>
  <c r="H12" i="5"/>
  <c r="H11" i="5"/>
  <c r="H10" i="5"/>
  <c r="D9" i="5"/>
  <c r="D8" i="5" s="1"/>
  <c r="C9" i="5"/>
  <c r="B9" i="5"/>
  <c r="B8" i="5" s="1"/>
  <c r="F7" i="5"/>
  <c r="H44" i="6"/>
  <c r="H43" i="6"/>
  <c r="H42" i="6"/>
  <c r="H41" i="6"/>
  <c r="H40" i="6"/>
  <c r="H39" i="6"/>
  <c r="D38" i="6"/>
  <c r="C38" i="6"/>
  <c r="B38" i="6"/>
  <c r="H38" i="6" s="1"/>
  <c r="G10" i="24" s="1"/>
  <c r="H37" i="6"/>
  <c r="H36" i="6"/>
  <c r="H33" i="6"/>
  <c r="H32" i="6"/>
  <c r="H31" i="6"/>
  <c r="H30" i="6"/>
  <c r="H29" i="6"/>
  <c r="H28" i="6"/>
  <c r="D27" i="6"/>
  <c r="C27" i="6"/>
  <c r="B27" i="6"/>
  <c r="H26" i="6"/>
  <c r="H25" i="6"/>
  <c r="H24" i="6"/>
  <c r="H23" i="6"/>
  <c r="H22" i="6"/>
  <c r="H21" i="6"/>
  <c r="H20" i="6"/>
  <c r="H19" i="6"/>
  <c r="G18" i="6"/>
  <c r="F18" i="6"/>
  <c r="E18" i="6"/>
  <c r="D18" i="6"/>
  <c r="C18" i="6"/>
  <c r="B18" i="6"/>
  <c r="H17" i="6"/>
  <c r="H16" i="6"/>
  <c r="D15" i="6"/>
  <c r="C15" i="6"/>
  <c r="B15" i="6"/>
  <c r="H14" i="6"/>
  <c r="H13" i="6"/>
  <c r="H12" i="6"/>
  <c r="H11" i="6"/>
  <c r="H10" i="6"/>
  <c r="D9" i="6"/>
  <c r="D8" i="6" s="1"/>
  <c r="C9" i="6"/>
  <c r="B9" i="6"/>
  <c r="G7" i="6"/>
  <c r="F7" i="6"/>
  <c r="E7" i="6"/>
  <c r="H44" i="7"/>
  <c r="H43" i="7"/>
  <c r="H42" i="7"/>
  <c r="H41" i="7"/>
  <c r="H40" i="7"/>
  <c r="H39" i="7"/>
  <c r="D38" i="7"/>
  <c r="C38" i="7"/>
  <c r="B38" i="7"/>
  <c r="H37" i="7"/>
  <c r="H36" i="7"/>
  <c r="H33" i="7"/>
  <c r="H32" i="7"/>
  <c r="H31" i="7"/>
  <c r="H30" i="7"/>
  <c r="H29" i="7"/>
  <c r="H28" i="7"/>
  <c r="D27" i="7"/>
  <c r="C27" i="7"/>
  <c r="B27" i="7"/>
  <c r="H26" i="7"/>
  <c r="H25" i="7"/>
  <c r="H24" i="7"/>
  <c r="H23" i="7"/>
  <c r="H22" i="7"/>
  <c r="H21" i="7"/>
  <c r="H20" i="7"/>
  <c r="H19" i="7"/>
  <c r="G18" i="7"/>
  <c r="G7" i="7"/>
  <c r="F18" i="7"/>
  <c r="E18" i="7"/>
  <c r="E7" i="7" s="1"/>
  <c r="D18" i="7"/>
  <c r="C18" i="7"/>
  <c r="B18" i="7"/>
  <c r="H18" i="7"/>
  <c r="H8" i="24" s="1"/>
  <c r="H17" i="7"/>
  <c r="H16" i="7"/>
  <c r="D15" i="7"/>
  <c r="C15" i="7"/>
  <c r="B15" i="7"/>
  <c r="H14" i="7"/>
  <c r="H13" i="7"/>
  <c r="H12" i="7"/>
  <c r="H11" i="7"/>
  <c r="H10" i="7"/>
  <c r="D9" i="7"/>
  <c r="C9" i="7"/>
  <c r="C8" i="7" s="1"/>
  <c r="C7" i="7" s="1"/>
  <c r="B9" i="7"/>
  <c r="D8" i="7"/>
  <c r="F7" i="7"/>
  <c r="H44" i="8"/>
  <c r="H43" i="8"/>
  <c r="H42" i="8"/>
  <c r="H41" i="8"/>
  <c r="H40" i="8"/>
  <c r="H39" i="8"/>
  <c r="D38" i="8"/>
  <c r="C38" i="8"/>
  <c r="B38" i="8"/>
  <c r="H37" i="8"/>
  <c r="H36" i="8"/>
  <c r="H33" i="8"/>
  <c r="H32" i="8"/>
  <c r="H31" i="8"/>
  <c r="H30" i="8"/>
  <c r="H29" i="8"/>
  <c r="H28" i="8"/>
  <c r="D27" i="8"/>
  <c r="H27" i="8" s="1"/>
  <c r="I9" i="24" s="1"/>
  <c r="C27" i="8"/>
  <c r="B27" i="8"/>
  <c r="H26" i="8"/>
  <c r="H25" i="8"/>
  <c r="H24" i="8"/>
  <c r="H23" i="8"/>
  <c r="H22" i="8"/>
  <c r="H21" i="8"/>
  <c r="H20" i="8"/>
  <c r="H19" i="8"/>
  <c r="G18" i="8"/>
  <c r="G7" i="8" s="1"/>
  <c r="F18" i="8"/>
  <c r="F7" i="8" s="1"/>
  <c r="E18" i="8"/>
  <c r="D18" i="8"/>
  <c r="C18" i="8"/>
  <c r="B18" i="8"/>
  <c r="H17" i="8"/>
  <c r="H16" i="8"/>
  <c r="D15" i="8"/>
  <c r="C15" i="8"/>
  <c r="B15" i="8"/>
  <c r="H14" i="8"/>
  <c r="H13" i="8"/>
  <c r="H12" i="8"/>
  <c r="H11" i="8"/>
  <c r="H10" i="8"/>
  <c r="D9" i="8"/>
  <c r="D8" i="8" s="1"/>
  <c r="D7" i="8" s="1"/>
  <c r="C9" i="8"/>
  <c r="B9" i="8"/>
  <c r="E7" i="8"/>
  <c r="H44" i="9"/>
  <c r="H43" i="9"/>
  <c r="H42" i="9"/>
  <c r="H41" i="9"/>
  <c r="H40" i="9"/>
  <c r="H39" i="9"/>
  <c r="D38" i="9"/>
  <c r="C38" i="9"/>
  <c r="B38" i="9"/>
  <c r="H37" i="9"/>
  <c r="H36" i="9"/>
  <c r="H33" i="9"/>
  <c r="H32" i="9"/>
  <c r="H31" i="9"/>
  <c r="H30" i="9"/>
  <c r="H29" i="9"/>
  <c r="H28" i="9"/>
  <c r="D27" i="9"/>
  <c r="C27" i="9"/>
  <c r="B27" i="9"/>
  <c r="H26" i="9"/>
  <c r="H25" i="9"/>
  <c r="H24" i="9"/>
  <c r="H23" i="9"/>
  <c r="H22" i="9"/>
  <c r="H21" i="9"/>
  <c r="H20" i="9"/>
  <c r="H19" i="9"/>
  <c r="G18" i="9"/>
  <c r="F18" i="9"/>
  <c r="E18" i="9"/>
  <c r="E7" i="9"/>
  <c r="D18" i="9"/>
  <c r="C18" i="9"/>
  <c r="B18" i="9"/>
  <c r="H17" i="9"/>
  <c r="H16" i="9"/>
  <c r="D15" i="9"/>
  <c r="C15" i="9"/>
  <c r="B15" i="9"/>
  <c r="H14" i="9"/>
  <c r="H13" i="9"/>
  <c r="H12" i="9"/>
  <c r="H11" i="9"/>
  <c r="H10" i="9"/>
  <c r="D9" i="9"/>
  <c r="D8" i="9" s="1"/>
  <c r="C9" i="9"/>
  <c r="B9" i="9"/>
  <c r="H9" i="9" s="1"/>
  <c r="G7" i="9"/>
  <c r="F7" i="9"/>
  <c r="H44" i="10"/>
  <c r="H43" i="10"/>
  <c r="H42" i="10"/>
  <c r="H41" i="10"/>
  <c r="H40" i="10"/>
  <c r="H39" i="10"/>
  <c r="D38" i="10"/>
  <c r="C38" i="10"/>
  <c r="B38" i="10"/>
  <c r="H37" i="10"/>
  <c r="H36" i="10"/>
  <c r="H33" i="10"/>
  <c r="H32" i="10"/>
  <c r="H31" i="10"/>
  <c r="H30" i="10"/>
  <c r="H29" i="10"/>
  <c r="H28" i="10"/>
  <c r="D27" i="10"/>
  <c r="C27" i="10"/>
  <c r="B27" i="10"/>
  <c r="H27" i="10" s="1"/>
  <c r="K9" i="24" s="1"/>
  <c r="H26" i="10"/>
  <c r="H25" i="10"/>
  <c r="H24" i="10"/>
  <c r="H23" i="10"/>
  <c r="H22" i="10"/>
  <c r="H21" i="10"/>
  <c r="H20" i="10"/>
  <c r="H19" i="10"/>
  <c r="G18" i="10"/>
  <c r="G7" i="10" s="1"/>
  <c r="F18" i="10"/>
  <c r="E18" i="10"/>
  <c r="D18" i="10"/>
  <c r="H18" i="10" s="1"/>
  <c r="K8" i="24" s="1"/>
  <c r="C18" i="10"/>
  <c r="B18" i="10"/>
  <c r="H17" i="10"/>
  <c r="H16" i="10"/>
  <c r="D15" i="10"/>
  <c r="C15" i="10"/>
  <c r="B15" i="10"/>
  <c r="H14" i="10"/>
  <c r="H13" i="10"/>
  <c r="H12" i="10"/>
  <c r="H11" i="10"/>
  <c r="H10" i="10"/>
  <c r="D9" i="10"/>
  <c r="D8" i="10" s="1"/>
  <c r="D7" i="10" s="1"/>
  <c r="C9" i="10"/>
  <c r="B9" i="10"/>
  <c r="C8" i="10"/>
  <c r="F7" i="10"/>
  <c r="E7" i="10"/>
  <c r="H44" i="11"/>
  <c r="H43" i="11"/>
  <c r="H42" i="11"/>
  <c r="H41" i="11"/>
  <c r="H40" i="11"/>
  <c r="H39" i="11"/>
  <c r="D38" i="11"/>
  <c r="C38" i="11"/>
  <c r="H38" i="11" s="1"/>
  <c r="L10" i="24" s="1"/>
  <c r="B38" i="11"/>
  <c r="H37" i="11"/>
  <c r="H36" i="11"/>
  <c r="H33" i="11"/>
  <c r="H32" i="11"/>
  <c r="H31" i="11"/>
  <c r="H30" i="11"/>
  <c r="H29" i="11"/>
  <c r="H28" i="11"/>
  <c r="D27" i="11"/>
  <c r="C27" i="11"/>
  <c r="B27" i="11"/>
  <c r="H26" i="11"/>
  <c r="H25" i="11"/>
  <c r="H24" i="11"/>
  <c r="H23" i="11"/>
  <c r="H22" i="11"/>
  <c r="H21" i="11"/>
  <c r="H20" i="11"/>
  <c r="H19" i="11"/>
  <c r="G18" i="11"/>
  <c r="G7" i="11" s="1"/>
  <c r="F18" i="11"/>
  <c r="E18" i="11"/>
  <c r="D18" i="11"/>
  <c r="H18" i="11" s="1"/>
  <c r="L8" i="24" s="1"/>
  <c r="C18" i="11"/>
  <c r="B18" i="11"/>
  <c r="H17" i="11"/>
  <c r="H16" i="11"/>
  <c r="D15" i="11"/>
  <c r="C15" i="11"/>
  <c r="B15" i="11"/>
  <c r="H14" i="11"/>
  <c r="H13" i="11"/>
  <c r="H12" i="11"/>
  <c r="H11" i="11"/>
  <c r="H10" i="11"/>
  <c r="D9" i="11"/>
  <c r="C9" i="11"/>
  <c r="B9" i="11"/>
  <c r="D8" i="11"/>
  <c r="F7" i="11"/>
  <c r="E7" i="11"/>
  <c r="H44" i="12"/>
  <c r="H43" i="12"/>
  <c r="H42" i="12"/>
  <c r="H41" i="12"/>
  <c r="H40" i="12"/>
  <c r="H39" i="12"/>
  <c r="D38" i="12"/>
  <c r="C38" i="12"/>
  <c r="B38" i="12"/>
  <c r="H37" i="12"/>
  <c r="H36" i="12"/>
  <c r="H33" i="12"/>
  <c r="H32" i="12"/>
  <c r="H31" i="12"/>
  <c r="H30" i="12"/>
  <c r="H29" i="12"/>
  <c r="H28" i="12"/>
  <c r="D27" i="12"/>
  <c r="C27" i="12"/>
  <c r="B27" i="12"/>
  <c r="H27" i="12" s="1"/>
  <c r="M9" i="24" s="1"/>
  <c r="H26" i="12"/>
  <c r="H25" i="12"/>
  <c r="H24" i="12"/>
  <c r="H23" i="12"/>
  <c r="H22" i="12"/>
  <c r="H21" i="12"/>
  <c r="H20" i="12"/>
  <c r="H19" i="12"/>
  <c r="G18" i="12"/>
  <c r="F18" i="12"/>
  <c r="F7" i="12"/>
  <c r="E18" i="12"/>
  <c r="E7" i="12" s="1"/>
  <c r="D18" i="12"/>
  <c r="C18" i="12"/>
  <c r="B18" i="12"/>
  <c r="H18" i="12"/>
  <c r="M8" i="24" s="1"/>
  <c r="H17" i="12"/>
  <c r="H16" i="12"/>
  <c r="D15" i="12"/>
  <c r="C15" i="12"/>
  <c r="B15" i="12"/>
  <c r="H14" i="12"/>
  <c r="H13" i="12"/>
  <c r="H12" i="12"/>
  <c r="H11" i="12"/>
  <c r="H10" i="12"/>
  <c r="D9" i="12"/>
  <c r="D8" i="12" s="1"/>
  <c r="D7" i="12" s="1"/>
  <c r="C9" i="12"/>
  <c r="B9" i="12"/>
  <c r="C8" i="12"/>
  <c r="G7" i="12"/>
  <c r="H44" i="13"/>
  <c r="H43" i="13"/>
  <c r="H42" i="13"/>
  <c r="H41" i="13"/>
  <c r="H40" i="13"/>
  <c r="H39" i="13"/>
  <c r="D38" i="13"/>
  <c r="C38" i="13"/>
  <c r="B38" i="13"/>
  <c r="H37" i="13"/>
  <c r="H36" i="13"/>
  <c r="H33" i="13"/>
  <c r="H32" i="13"/>
  <c r="H31" i="13"/>
  <c r="H30" i="13"/>
  <c r="H29" i="13"/>
  <c r="H28" i="13"/>
  <c r="D27" i="13"/>
  <c r="C27" i="13"/>
  <c r="B27" i="13"/>
  <c r="H27" i="13" s="1"/>
  <c r="N9" i="24" s="1"/>
  <c r="H26" i="13"/>
  <c r="H25" i="13"/>
  <c r="H24" i="13"/>
  <c r="H23" i="13"/>
  <c r="H22" i="13"/>
  <c r="H21" i="13"/>
  <c r="H20" i="13"/>
  <c r="H19" i="13"/>
  <c r="G18" i="13"/>
  <c r="F18" i="13"/>
  <c r="F7" i="13" s="1"/>
  <c r="E18" i="13"/>
  <c r="E7" i="13"/>
  <c r="D18" i="13"/>
  <c r="C18" i="13"/>
  <c r="B18" i="13"/>
  <c r="H17" i="13"/>
  <c r="H16" i="13"/>
  <c r="D15" i="13"/>
  <c r="C15" i="13"/>
  <c r="B15" i="13"/>
  <c r="H14" i="13"/>
  <c r="H13" i="13"/>
  <c r="H12" i="13"/>
  <c r="H11" i="13"/>
  <c r="H10" i="13"/>
  <c r="D9" i="13"/>
  <c r="D8" i="13" s="1"/>
  <c r="D7" i="13" s="1"/>
  <c r="C9" i="13"/>
  <c r="B9" i="13"/>
  <c r="G7" i="13"/>
  <c r="H44" i="14"/>
  <c r="H43" i="14"/>
  <c r="H42" i="14"/>
  <c r="H41" i="14"/>
  <c r="H40" i="14"/>
  <c r="H39" i="14"/>
  <c r="D38" i="14"/>
  <c r="C38" i="14"/>
  <c r="B38" i="14"/>
  <c r="H38" i="14" s="1"/>
  <c r="O10" i="24" s="1"/>
  <c r="H37" i="14"/>
  <c r="H36" i="14"/>
  <c r="H33" i="14"/>
  <c r="H32" i="14"/>
  <c r="H31" i="14"/>
  <c r="H30" i="14"/>
  <c r="H29" i="14"/>
  <c r="H28" i="14"/>
  <c r="D27" i="14"/>
  <c r="C27" i="14"/>
  <c r="B27" i="14"/>
  <c r="H26" i="14"/>
  <c r="H25" i="14"/>
  <c r="H24" i="14"/>
  <c r="H23" i="14"/>
  <c r="H22" i="14"/>
  <c r="H21" i="14"/>
  <c r="H20" i="14"/>
  <c r="H19" i="14"/>
  <c r="G18" i="14"/>
  <c r="F18" i="14"/>
  <c r="E18" i="14"/>
  <c r="D18" i="14"/>
  <c r="C18" i="14"/>
  <c r="B18" i="14"/>
  <c r="H17" i="14"/>
  <c r="H16" i="14"/>
  <c r="D15" i="14"/>
  <c r="C15" i="14"/>
  <c r="B15" i="14"/>
  <c r="H14" i="14"/>
  <c r="H13" i="14"/>
  <c r="H12" i="14"/>
  <c r="H11" i="14"/>
  <c r="H10" i="14"/>
  <c r="D9" i="14"/>
  <c r="D8" i="14" s="1"/>
  <c r="C9" i="14"/>
  <c r="B9" i="14"/>
  <c r="C8" i="14"/>
  <c r="G7" i="14"/>
  <c r="F7" i="14"/>
  <c r="E7" i="14"/>
  <c r="H44" i="15"/>
  <c r="H43" i="15"/>
  <c r="H42" i="15"/>
  <c r="H41" i="15"/>
  <c r="H40" i="15"/>
  <c r="H39" i="15"/>
  <c r="D38" i="15"/>
  <c r="C38" i="15"/>
  <c r="B38" i="15"/>
  <c r="H37" i="15"/>
  <c r="H36" i="15"/>
  <c r="H33" i="15"/>
  <c r="H32" i="15"/>
  <c r="H31" i="15"/>
  <c r="H30" i="15"/>
  <c r="H29" i="15"/>
  <c r="H28" i="15"/>
  <c r="D27" i="15"/>
  <c r="C27" i="15"/>
  <c r="B27" i="15"/>
  <c r="H26" i="15"/>
  <c r="H25" i="15"/>
  <c r="H24" i="15"/>
  <c r="H23" i="15"/>
  <c r="H22" i="15"/>
  <c r="H21" i="15"/>
  <c r="H20" i="15"/>
  <c r="H19" i="15"/>
  <c r="G18" i="15"/>
  <c r="G7" i="15"/>
  <c r="F18" i="15"/>
  <c r="E18" i="15"/>
  <c r="D18" i="15"/>
  <c r="C18" i="15"/>
  <c r="H18" i="15" s="1"/>
  <c r="P8" i="24" s="1"/>
  <c r="B18" i="15"/>
  <c r="H17" i="15"/>
  <c r="H16" i="15"/>
  <c r="D15" i="15"/>
  <c r="C15" i="15"/>
  <c r="B15" i="15"/>
  <c r="H15" i="15" s="1"/>
  <c r="H14" i="15"/>
  <c r="H13" i="15"/>
  <c r="H12" i="15"/>
  <c r="H11" i="15"/>
  <c r="H10" i="15"/>
  <c r="D9" i="15"/>
  <c r="D8" i="15" s="1"/>
  <c r="D7" i="15" s="1"/>
  <c r="C9" i="15"/>
  <c r="B9" i="15"/>
  <c r="C8" i="15"/>
  <c r="F7" i="15"/>
  <c r="E7" i="15"/>
  <c r="H44" i="16"/>
  <c r="H43" i="16"/>
  <c r="H42" i="16"/>
  <c r="H41" i="16"/>
  <c r="H40" i="16"/>
  <c r="H39" i="16"/>
  <c r="D38" i="16"/>
  <c r="C38" i="16"/>
  <c r="B38" i="16"/>
  <c r="H37" i="16"/>
  <c r="H36" i="16"/>
  <c r="H33" i="16"/>
  <c r="H32" i="16"/>
  <c r="H31" i="16"/>
  <c r="H30" i="16"/>
  <c r="H29" i="16"/>
  <c r="H28" i="16"/>
  <c r="D27" i="16"/>
  <c r="C27" i="16"/>
  <c r="B27" i="16"/>
  <c r="H26" i="16"/>
  <c r="H25" i="16"/>
  <c r="H24" i="16"/>
  <c r="H23" i="16"/>
  <c r="H22" i="16"/>
  <c r="H21" i="16"/>
  <c r="H20" i="16"/>
  <c r="H19" i="16"/>
  <c r="G18" i="16"/>
  <c r="G7" i="16" s="1"/>
  <c r="F18" i="16"/>
  <c r="F7" i="16"/>
  <c r="E18" i="16"/>
  <c r="D18" i="16"/>
  <c r="C18" i="16"/>
  <c r="B18" i="16"/>
  <c r="H17" i="16"/>
  <c r="H16" i="16"/>
  <c r="D15" i="16"/>
  <c r="C15" i="16"/>
  <c r="B15" i="16"/>
  <c r="H14" i="16"/>
  <c r="H13" i="16"/>
  <c r="H12" i="16"/>
  <c r="H11" i="16"/>
  <c r="H10" i="16"/>
  <c r="D9" i="16"/>
  <c r="D8" i="16" s="1"/>
  <c r="D7" i="16" s="1"/>
  <c r="C9" i="16"/>
  <c r="C8" i="16" s="1"/>
  <c r="B9" i="16"/>
  <c r="E7" i="16"/>
  <c r="H44" i="17"/>
  <c r="H43" i="17"/>
  <c r="H42" i="17"/>
  <c r="H41" i="17"/>
  <c r="H40" i="17"/>
  <c r="H39" i="17"/>
  <c r="D38" i="17"/>
  <c r="H38" i="17" s="1"/>
  <c r="R10" i="24" s="1"/>
  <c r="C38" i="17"/>
  <c r="B38" i="17"/>
  <c r="H37" i="17"/>
  <c r="H36" i="17"/>
  <c r="H33" i="17"/>
  <c r="H32" i="17"/>
  <c r="H31" i="17"/>
  <c r="H30" i="17"/>
  <c r="H29" i="17"/>
  <c r="H28" i="17"/>
  <c r="D27" i="17"/>
  <c r="C27" i="17"/>
  <c r="B27" i="17"/>
  <c r="H26" i="17"/>
  <c r="H25" i="17"/>
  <c r="H24" i="17"/>
  <c r="H23" i="17"/>
  <c r="H22" i="17"/>
  <c r="H21" i="17"/>
  <c r="H20" i="17"/>
  <c r="H19" i="17"/>
  <c r="G18" i="17"/>
  <c r="F18" i="17"/>
  <c r="F7" i="17" s="1"/>
  <c r="E18" i="17"/>
  <c r="E7" i="17" s="1"/>
  <c r="D18" i="17"/>
  <c r="C18" i="17"/>
  <c r="B18" i="17"/>
  <c r="H17" i="17"/>
  <c r="H16" i="17"/>
  <c r="D15" i="17"/>
  <c r="C15" i="17"/>
  <c r="B15" i="17"/>
  <c r="H14" i="17"/>
  <c r="H13" i="17"/>
  <c r="H12" i="17"/>
  <c r="H11" i="17"/>
  <c r="H10" i="17"/>
  <c r="D9" i="17"/>
  <c r="C9" i="17"/>
  <c r="C8" i="17" s="1"/>
  <c r="B9" i="17"/>
  <c r="H9" i="17" s="1"/>
  <c r="G7" i="17"/>
  <c r="H44" i="18"/>
  <c r="H43" i="18"/>
  <c r="H42" i="18"/>
  <c r="H41" i="18"/>
  <c r="H40" i="18"/>
  <c r="H39" i="18"/>
  <c r="D38" i="18"/>
  <c r="C38" i="18"/>
  <c r="B38" i="18"/>
  <c r="H37" i="18"/>
  <c r="H36" i="18"/>
  <c r="H33" i="18"/>
  <c r="H32" i="18"/>
  <c r="H31" i="18"/>
  <c r="H30" i="18"/>
  <c r="H29" i="18"/>
  <c r="H28" i="18"/>
  <c r="D27" i="18"/>
  <c r="C27" i="18"/>
  <c r="B27" i="18"/>
  <c r="H26" i="18"/>
  <c r="H25" i="18"/>
  <c r="H24" i="18"/>
  <c r="H23" i="18"/>
  <c r="H22" i="18"/>
  <c r="H21" i="18"/>
  <c r="H20" i="18"/>
  <c r="H19" i="18"/>
  <c r="G18" i="18"/>
  <c r="F18" i="18"/>
  <c r="E18" i="18"/>
  <c r="D18" i="18"/>
  <c r="C18" i="18"/>
  <c r="B18" i="18"/>
  <c r="H17" i="18"/>
  <c r="H16" i="18"/>
  <c r="D15" i="18"/>
  <c r="C15" i="18"/>
  <c r="B15" i="18"/>
  <c r="H14" i="18"/>
  <c r="H13" i="18"/>
  <c r="H12" i="18"/>
  <c r="H11" i="18"/>
  <c r="H10" i="18"/>
  <c r="D9" i="18"/>
  <c r="C9" i="18"/>
  <c r="B9" i="18"/>
  <c r="D8" i="18"/>
  <c r="D7" i="18" s="1"/>
  <c r="C8" i="18"/>
  <c r="G7" i="18"/>
  <c r="F7" i="18"/>
  <c r="E7" i="18"/>
  <c r="H44" i="19"/>
  <c r="H43" i="19"/>
  <c r="H42" i="19"/>
  <c r="H41" i="19"/>
  <c r="H40" i="19"/>
  <c r="H39" i="19"/>
  <c r="D38" i="19"/>
  <c r="H38" i="19" s="1"/>
  <c r="C38" i="19"/>
  <c r="B38" i="19"/>
  <c r="H37" i="19"/>
  <c r="H36" i="19"/>
  <c r="H33" i="19"/>
  <c r="H32" i="19"/>
  <c r="H31" i="19"/>
  <c r="H30" i="19"/>
  <c r="H29" i="19"/>
  <c r="H28" i="19"/>
  <c r="D27" i="19"/>
  <c r="C27" i="19"/>
  <c r="H27" i="19" s="1"/>
  <c r="T9" i="24" s="1"/>
  <c r="B27" i="19"/>
  <c r="H26" i="19"/>
  <c r="H25" i="19"/>
  <c r="H24" i="19"/>
  <c r="H23" i="19"/>
  <c r="H22" i="19"/>
  <c r="H21" i="19"/>
  <c r="H20" i="19"/>
  <c r="H19" i="19"/>
  <c r="G18" i="19"/>
  <c r="G7" i="19" s="1"/>
  <c r="F18" i="19"/>
  <c r="E18" i="19"/>
  <c r="D18" i="19"/>
  <c r="C18" i="19"/>
  <c r="B18" i="19"/>
  <c r="H17" i="19"/>
  <c r="H16" i="19"/>
  <c r="D15" i="19"/>
  <c r="C15" i="19"/>
  <c r="B15" i="19"/>
  <c r="H15" i="19" s="1"/>
  <c r="H14" i="19"/>
  <c r="H13" i="19"/>
  <c r="H12" i="19"/>
  <c r="H11" i="19"/>
  <c r="H10" i="19"/>
  <c r="D9" i="19"/>
  <c r="D8" i="19" s="1"/>
  <c r="C9" i="19"/>
  <c r="B9" i="19"/>
  <c r="H9" i="19" s="1"/>
  <c r="C8" i="19"/>
  <c r="F7" i="19"/>
  <c r="E7" i="19"/>
  <c r="H44" i="20"/>
  <c r="H43" i="20"/>
  <c r="H42" i="20"/>
  <c r="H41" i="20"/>
  <c r="H40" i="20"/>
  <c r="H39" i="20"/>
  <c r="D38" i="20"/>
  <c r="C38" i="20"/>
  <c r="B38" i="20"/>
  <c r="H37" i="20"/>
  <c r="H36" i="20"/>
  <c r="H33" i="20"/>
  <c r="H32" i="20"/>
  <c r="H31" i="20"/>
  <c r="H30" i="20"/>
  <c r="H29" i="20"/>
  <c r="H28" i="20"/>
  <c r="D27" i="20"/>
  <c r="C27" i="20"/>
  <c r="B27" i="20"/>
  <c r="H27" i="20" s="1"/>
  <c r="U9" i="24" s="1"/>
  <c r="H26" i="20"/>
  <c r="H25" i="20"/>
  <c r="H24" i="20"/>
  <c r="H23" i="20"/>
  <c r="H22" i="20"/>
  <c r="H21" i="20"/>
  <c r="H20" i="20"/>
  <c r="H19" i="20"/>
  <c r="G18" i="20"/>
  <c r="F18" i="20"/>
  <c r="F7" i="20"/>
  <c r="E18" i="20"/>
  <c r="E7" i="20" s="1"/>
  <c r="D18" i="20"/>
  <c r="C18" i="20"/>
  <c r="B18" i="20"/>
  <c r="H18" i="20" s="1"/>
  <c r="U8" i="24" s="1"/>
  <c r="H17" i="20"/>
  <c r="H16" i="20"/>
  <c r="D15" i="20"/>
  <c r="D8" i="20"/>
  <c r="D7" i="20" s="1"/>
  <c r="C15" i="20"/>
  <c r="B15" i="20"/>
  <c r="H15" i="20" s="1"/>
  <c r="H14" i="20"/>
  <c r="H13" i="20"/>
  <c r="H12" i="20"/>
  <c r="H11" i="20"/>
  <c r="H10" i="20"/>
  <c r="D9" i="20"/>
  <c r="C9" i="20"/>
  <c r="B9" i="20"/>
  <c r="C8" i="20"/>
  <c r="C7" i="20" s="1"/>
  <c r="G7" i="20"/>
  <c r="H44" i="21"/>
  <c r="H43" i="21"/>
  <c r="H42" i="21"/>
  <c r="H41" i="21"/>
  <c r="H40" i="21"/>
  <c r="H39" i="21"/>
  <c r="D38" i="21"/>
  <c r="C38" i="21"/>
  <c r="B38" i="21"/>
  <c r="H37" i="21"/>
  <c r="H36" i="21"/>
  <c r="H33" i="21"/>
  <c r="H32" i="21"/>
  <c r="H31" i="21"/>
  <c r="H30" i="21"/>
  <c r="H29" i="21"/>
  <c r="H28" i="21"/>
  <c r="D27" i="21"/>
  <c r="C27" i="21"/>
  <c r="B27" i="21"/>
  <c r="H26" i="21"/>
  <c r="H25" i="21"/>
  <c r="H24" i="21"/>
  <c r="H23" i="21"/>
  <c r="H22" i="21"/>
  <c r="H21" i="21"/>
  <c r="H20" i="21"/>
  <c r="H19" i="21"/>
  <c r="G18" i="21"/>
  <c r="F18" i="21"/>
  <c r="E18" i="21"/>
  <c r="E7" i="21"/>
  <c r="D18" i="21"/>
  <c r="C18" i="21"/>
  <c r="B18" i="21"/>
  <c r="H17" i="21"/>
  <c r="H16" i="21"/>
  <c r="D15" i="21"/>
  <c r="C15" i="21"/>
  <c r="C8" i="21"/>
  <c r="B15" i="21"/>
  <c r="H15" i="21" s="1"/>
  <c r="H14" i="21"/>
  <c r="H13" i="21"/>
  <c r="H12" i="21"/>
  <c r="H11" i="21"/>
  <c r="H10" i="21"/>
  <c r="D9" i="21"/>
  <c r="D8" i="21" s="1"/>
  <c r="D7" i="21" s="1"/>
  <c r="C9" i="21"/>
  <c r="B9" i="21"/>
  <c r="B8" i="21"/>
  <c r="G7" i="21"/>
  <c r="F7" i="21"/>
  <c r="H44" i="22"/>
  <c r="H43" i="22"/>
  <c r="H42" i="22"/>
  <c r="H41" i="22"/>
  <c r="H40" i="22"/>
  <c r="H39" i="22"/>
  <c r="D38" i="22"/>
  <c r="C38" i="22"/>
  <c r="H38" i="22" s="1"/>
  <c r="W10" i="24" s="1"/>
  <c r="B38" i="22"/>
  <c r="H37" i="22"/>
  <c r="H36" i="22"/>
  <c r="H33" i="22"/>
  <c r="H32" i="22"/>
  <c r="H31" i="22"/>
  <c r="H30" i="22"/>
  <c r="H29" i="22"/>
  <c r="H28" i="22"/>
  <c r="D27" i="22"/>
  <c r="H27" i="22" s="1"/>
  <c r="W9" i="24" s="1"/>
  <c r="C27" i="22"/>
  <c r="B27" i="22"/>
  <c r="H26" i="22"/>
  <c r="H25" i="22"/>
  <c r="H24" i="22"/>
  <c r="H23" i="22"/>
  <c r="H22" i="22"/>
  <c r="H21" i="22"/>
  <c r="H20" i="22"/>
  <c r="H19" i="22"/>
  <c r="G18" i="22"/>
  <c r="F18" i="22"/>
  <c r="E18" i="22"/>
  <c r="D18" i="22"/>
  <c r="C18" i="22"/>
  <c r="B18" i="22"/>
  <c r="H17" i="22"/>
  <c r="H16" i="22"/>
  <c r="D15" i="22"/>
  <c r="C15" i="22"/>
  <c r="B15" i="22"/>
  <c r="H14" i="22"/>
  <c r="H13" i="22"/>
  <c r="H12" i="22"/>
  <c r="H11" i="22"/>
  <c r="H10" i="22"/>
  <c r="D9" i="22"/>
  <c r="C9" i="22"/>
  <c r="H9" i="22" s="1"/>
  <c r="B9" i="22"/>
  <c r="D8" i="22"/>
  <c r="D7" i="22" s="1"/>
  <c r="C8" i="22"/>
  <c r="C7" i="22" s="1"/>
  <c r="G7" i="22"/>
  <c r="F7" i="22"/>
  <c r="E7" i="22"/>
  <c r="H44" i="23"/>
  <c r="H43" i="23"/>
  <c r="H42" i="23"/>
  <c r="H41" i="23"/>
  <c r="H40" i="23"/>
  <c r="H39" i="23"/>
  <c r="D38" i="23"/>
  <c r="C38" i="23"/>
  <c r="B38" i="23"/>
  <c r="H37" i="23"/>
  <c r="H36" i="23"/>
  <c r="H33" i="23"/>
  <c r="H32" i="23"/>
  <c r="H31" i="23"/>
  <c r="H30" i="23"/>
  <c r="H29" i="23"/>
  <c r="H28" i="23"/>
  <c r="D27" i="23"/>
  <c r="C27" i="23"/>
  <c r="B27" i="23"/>
  <c r="H27" i="23" s="1"/>
  <c r="X9" i="24" s="1"/>
  <c r="H26" i="23"/>
  <c r="H25" i="23"/>
  <c r="H24" i="23"/>
  <c r="H23" i="23"/>
  <c r="H22" i="23"/>
  <c r="H21" i="23"/>
  <c r="H20" i="23"/>
  <c r="H19" i="23"/>
  <c r="G18" i="23"/>
  <c r="G7" i="23"/>
  <c r="F18" i="23"/>
  <c r="F7" i="23" s="1"/>
  <c r="E18" i="23"/>
  <c r="D18" i="23"/>
  <c r="C18" i="23"/>
  <c r="B18" i="23"/>
  <c r="H18" i="23" s="1"/>
  <c r="X8" i="24" s="1"/>
  <c r="H17" i="23"/>
  <c r="H16" i="23"/>
  <c r="D15" i="23"/>
  <c r="C15" i="23"/>
  <c r="B15" i="23"/>
  <c r="H14" i="23"/>
  <c r="H13" i="23"/>
  <c r="H12" i="23"/>
  <c r="H11" i="23"/>
  <c r="H10" i="23"/>
  <c r="D9" i="23"/>
  <c r="D8" i="23" s="1"/>
  <c r="D7" i="23" s="1"/>
  <c r="C9" i="23"/>
  <c r="C8" i="23" s="1"/>
  <c r="B9" i="23"/>
  <c r="E7" i="23"/>
  <c r="H44" i="25"/>
  <c r="H43" i="25"/>
  <c r="H42" i="25"/>
  <c r="H41" i="25"/>
  <c r="H40" i="25"/>
  <c r="H39" i="25"/>
  <c r="D38" i="25"/>
  <c r="C38" i="25"/>
  <c r="B38" i="25"/>
  <c r="H38" i="25"/>
  <c r="Y10" i="24" s="1"/>
  <c r="H37" i="25"/>
  <c r="H36" i="25"/>
  <c r="H33" i="25"/>
  <c r="H32" i="25"/>
  <c r="H31" i="25"/>
  <c r="H30" i="25"/>
  <c r="H29" i="25"/>
  <c r="H28" i="25"/>
  <c r="D27" i="25"/>
  <c r="C27" i="25"/>
  <c r="B27" i="25"/>
  <c r="H26" i="25"/>
  <c r="H25" i="25"/>
  <c r="H24" i="25"/>
  <c r="H23" i="25"/>
  <c r="H22" i="25"/>
  <c r="H21" i="25"/>
  <c r="H20" i="25"/>
  <c r="H19" i="25"/>
  <c r="G18" i="25"/>
  <c r="F18" i="25"/>
  <c r="F7" i="25"/>
  <c r="E18" i="25"/>
  <c r="D18" i="25"/>
  <c r="C18" i="25"/>
  <c r="B18" i="25"/>
  <c r="H17" i="25"/>
  <c r="H16" i="25"/>
  <c r="D15" i="25"/>
  <c r="C15" i="25"/>
  <c r="B15" i="25"/>
  <c r="H15" i="25" s="1"/>
  <c r="H14" i="25"/>
  <c r="H13" i="25"/>
  <c r="H12" i="25"/>
  <c r="H11" i="25"/>
  <c r="H10" i="25"/>
  <c r="D9" i="25"/>
  <c r="D8" i="25" s="1"/>
  <c r="D7" i="25" s="1"/>
  <c r="C9" i="25"/>
  <c r="B9" i="25"/>
  <c r="C8" i="25"/>
  <c r="B8" i="25"/>
  <c r="G7" i="25"/>
  <c r="E7" i="25"/>
  <c r="H44" i="2"/>
  <c r="H43" i="2"/>
  <c r="H42" i="2"/>
  <c r="H41" i="2"/>
  <c r="H40" i="2"/>
  <c r="H39" i="2"/>
  <c r="D38" i="2"/>
  <c r="C38" i="2"/>
  <c r="B38" i="2"/>
  <c r="H37" i="2"/>
  <c r="H36" i="2"/>
  <c r="H33" i="2"/>
  <c r="H32" i="2"/>
  <c r="H31" i="2"/>
  <c r="H30" i="2"/>
  <c r="H29" i="2"/>
  <c r="H28" i="2"/>
  <c r="D27" i="2"/>
  <c r="C27" i="2"/>
  <c r="B27" i="2"/>
  <c r="H26" i="2"/>
  <c r="H25" i="2"/>
  <c r="H24" i="2"/>
  <c r="H23" i="2"/>
  <c r="H22" i="2"/>
  <c r="H21" i="2"/>
  <c r="H20" i="2"/>
  <c r="H19" i="2"/>
  <c r="G18" i="2"/>
  <c r="F18" i="2"/>
  <c r="E18" i="2"/>
  <c r="E7" i="2"/>
  <c r="D18" i="2"/>
  <c r="C18" i="2"/>
  <c r="B18" i="2"/>
  <c r="H17" i="2"/>
  <c r="H16" i="2"/>
  <c r="D15" i="2"/>
  <c r="C15" i="2"/>
  <c r="B15" i="2"/>
  <c r="H15" i="2" s="1"/>
  <c r="H14" i="2"/>
  <c r="H13" i="2"/>
  <c r="H12" i="2"/>
  <c r="H11" i="2"/>
  <c r="H10" i="2"/>
  <c r="D9" i="2"/>
  <c r="D8" i="2" s="1"/>
  <c r="C9" i="2"/>
  <c r="C8" i="2" s="1"/>
  <c r="B9" i="2"/>
  <c r="B8" i="2"/>
  <c r="G7" i="2"/>
  <c r="F7" i="2"/>
  <c r="D27" i="1"/>
  <c r="B27" i="1"/>
  <c r="G18" i="1"/>
  <c r="G7" i="1" s="1"/>
  <c r="F18" i="1"/>
  <c r="E18" i="1"/>
  <c r="D18" i="1"/>
  <c r="C18" i="1"/>
  <c r="B18" i="1"/>
  <c r="F7" i="1"/>
  <c r="E7" i="1"/>
  <c r="H44" i="1"/>
  <c r="H43" i="1"/>
  <c r="H42" i="1"/>
  <c r="H41" i="1"/>
  <c r="H40" i="1"/>
  <c r="H39" i="1"/>
  <c r="H37" i="1"/>
  <c r="H36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7" i="1"/>
  <c r="H16" i="1"/>
  <c r="H14" i="1"/>
  <c r="H13" i="1"/>
  <c r="H12" i="1"/>
  <c r="H11" i="1"/>
  <c r="H10" i="1"/>
  <c r="D15" i="1"/>
  <c r="C15" i="1"/>
  <c r="B15" i="1"/>
  <c r="B8" i="1" s="1"/>
  <c r="D9" i="1"/>
  <c r="D8" i="1" s="1"/>
  <c r="C9" i="1"/>
  <c r="C8" i="1" s="1"/>
  <c r="B9" i="1"/>
  <c r="C38" i="1"/>
  <c r="D38" i="1"/>
  <c r="H38" i="1" s="1"/>
  <c r="B10" i="24" s="1"/>
  <c r="B38" i="1"/>
  <c r="C27" i="1"/>
  <c r="H18" i="2"/>
  <c r="C8" i="24" s="1"/>
  <c r="H18" i="21"/>
  <c r="V8" i="24"/>
  <c r="T10" i="24"/>
  <c r="H38" i="15"/>
  <c r="P10" i="24" s="1"/>
  <c r="C7" i="12"/>
  <c r="B8" i="11"/>
  <c r="B7" i="11" s="1"/>
  <c r="H15" i="8"/>
  <c r="H15" i="6"/>
  <c r="B8" i="6"/>
  <c r="C8" i="5"/>
  <c r="H8" i="5" s="1"/>
  <c r="F7" i="24" s="1"/>
  <c r="C7" i="5"/>
  <c r="H15" i="5"/>
  <c r="H27" i="21"/>
  <c r="V9" i="24" s="1"/>
  <c r="H27" i="17"/>
  <c r="R9" i="24" s="1"/>
  <c r="H18" i="25"/>
  <c r="B7" i="25"/>
  <c r="B8" i="23"/>
  <c r="H18" i="22"/>
  <c r="W8" i="24" s="1"/>
  <c r="B8" i="19"/>
  <c r="B7" i="19" s="1"/>
  <c r="H18" i="18"/>
  <c r="S8" i="24"/>
  <c r="H18" i="16"/>
  <c r="Q8" i="24" s="1"/>
  <c r="B8" i="15"/>
  <c r="H15" i="14"/>
  <c r="B8" i="14"/>
  <c r="C8" i="13"/>
  <c r="C7" i="13"/>
  <c r="H15" i="13"/>
  <c r="H18" i="13"/>
  <c r="N8" i="24" s="1"/>
  <c r="D7" i="7"/>
  <c r="H15" i="22"/>
  <c r="B8" i="22"/>
  <c r="H15" i="18"/>
  <c r="B8" i="18"/>
  <c r="B7" i="18" s="1"/>
  <c r="H18" i="17"/>
  <c r="R8" i="24" s="1"/>
  <c r="H15" i="12"/>
  <c r="H15" i="10"/>
  <c r="B8" i="10"/>
  <c r="H8" i="10" s="1"/>
  <c r="K7" i="24" s="1"/>
  <c r="C8" i="9"/>
  <c r="C7" i="9" s="1"/>
  <c r="H15" i="9"/>
  <c r="H18" i="9"/>
  <c r="J8" i="24"/>
  <c r="H27" i="7"/>
  <c r="H9" i="24" s="1"/>
  <c r="C8" i="6"/>
  <c r="C7" i="6"/>
  <c r="D7" i="3"/>
  <c r="H38" i="3"/>
  <c r="D10" i="24" s="1"/>
  <c r="B8" i="12"/>
  <c r="H8" i="12" s="1"/>
  <c r="M7" i="24" s="1"/>
  <c r="B8" i="8"/>
  <c r="B7" i="8" s="1"/>
  <c r="B8" i="4"/>
  <c r="B7" i="4" s="1"/>
  <c r="H8" i="22"/>
  <c r="W7" i="24" s="1"/>
  <c r="B7" i="22"/>
  <c r="B7" i="15"/>
  <c r="B7" i="23"/>
  <c r="B8" i="26"/>
  <c r="H8" i="26" s="1"/>
  <c r="Z7" i="24" s="1"/>
  <c r="Y8" i="24"/>
  <c r="B7" i="28"/>
  <c r="H7" i="28" l="1"/>
  <c r="H18" i="28"/>
  <c r="AB8" i="24" s="1"/>
  <c r="C8" i="27"/>
  <c r="C7" i="27" s="1"/>
  <c r="H18" i="27"/>
  <c r="AA8" i="24" s="1"/>
  <c r="D7" i="27"/>
  <c r="H9" i="26"/>
  <c r="H8" i="25"/>
  <c r="Y7" i="24" s="1"/>
  <c r="C7" i="25"/>
  <c r="H9" i="25"/>
  <c r="H38" i="23"/>
  <c r="X10" i="24" s="1"/>
  <c r="H9" i="23"/>
  <c r="H15" i="23"/>
  <c r="H7" i="22"/>
  <c r="H38" i="21"/>
  <c r="V10" i="24" s="1"/>
  <c r="H38" i="20"/>
  <c r="U10" i="24" s="1"/>
  <c r="H9" i="20"/>
  <c r="H18" i="19"/>
  <c r="T8" i="24" s="1"/>
  <c r="H9" i="18"/>
  <c r="D8" i="17"/>
  <c r="B8" i="17"/>
  <c r="C7" i="16"/>
  <c r="H38" i="16"/>
  <c r="Q10" i="24" s="1"/>
  <c r="H9" i="15"/>
  <c r="C7" i="14"/>
  <c r="H18" i="14"/>
  <c r="O8" i="24" s="1"/>
  <c r="H38" i="13"/>
  <c r="N10" i="24" s="1"/>
  <c r="H9" i="12"/>
  <c r="H38" i="12"/>
  <c r="M10" i="24" s="1"/>
  <c r="M11" i="24" s="1"/>
  <c r="H15" i="11"/>
  <c r="H9" i="11"/>
  <c r="B7" i="10"/>
  <c r="H27" i="9"/>
  <c r="J9" i="24" s="1"/>
  <c r="B8" i="9"/>
  <c r="H38" i="9"/>
  <c r="J10" i="24" s="1"/>
  <c r="C8" i="8"/>
  <c r="C7" i="8" s="1"/>
  <c r="H38" i="8"/>
  <c r="I10" i="24" s="1"/>
  <c r="H15" i="7"/>
  <c r="H38" i="7"/>
  <c r="H10" i="24" s="1"/>
  <c r="H9" i="6"/>
  <c r="B7" i="5"/>
  <c r="H38" i="5"/>
  <c r="F10" i="24" s="1"/>
  <c r="H9" i="5"/>
  <c r="H38" i="4"/>
  <c r="E10" i="24" s="1"/>
  <c r="H15" i="4"/>
  <c r="H9" i="4"/>
  <c r="H27" i="4"/>
  <c r="E9" i="24" s="1"/>
  <c r="H8" i="3"/>
  <c r="D7" i="24" s="1"/>
  <c r="H18" i="3"/>
  <c r="D8" i="24" s="1"/>
  <c r="D11" i="24" s="1"/>
  <c r="H9" i="3"/>
  <c r="H38" i="2"/>
  <c r="C10" i="24" s="1"/>
  <c r="H9" i="1"/>
  <c r="H27" i="1"/>
  <c r="B9" i="24" s="1"/>
  <c r="H15" i="1"/>
  <c r="H18" i="1"/>
  <c r="B8" i="24" s="1"/>
  <c r="H7" i="8"/>
  <c r="B7" i="9"/>
  <c r="H27" i="25"/>
  <c r="Y9" i="24" s="1"/>
  <c r="Y11" i="24" s="1"/>
  <c r="C7" i="15"/>
  <c r="H7" i="15" s="1"/>
  <c r="D7" i="26"/>
  <c r="H27" i="26"/>
  <c r="Z9" i="24" s="1"/>
  <c r="H27" i="27"/>
  <c r="AA9" i="24" s="1"/>
  <c r="C7" i="1"/>
  <c r="B7" i="12"/>
  <c r="H7" i="12" s="1"/>
  <c r="H27" i="16"/>
  <c r="Q9" i="24" s="1"/>
  <c r="B7" i="6"/>
  <c r="D7" i="2"/>
  <c r="H27" i="14"/>
  <c r="O9" i="24" s="1"/>
  <c r="H27" i="11"/>
  <c r="L9" i="24" s="1"/>
  <c r="C7" i="3"/>
  <c r="H7" i="25"/>
  <c r="D7" i="1"/>
  <c r="H27" i="18"/>
  <c r="S9" i="24" s="1"/>
  <c r="H27" i="15"/>
  <c r="P9" i="24" s="1"/>
  <c r="D7" i="19"/>
  <c r="H8" i="19"/>
  <c r="T7" i="24" s="1"/>
  <c r="T11" i="24" s="1"/>
  <c r="C7" i="23"/>
  <c r="H7" i="23" s="1"/>
  <c r="H8" i="23"/>
  <c r="X7" i="24" s="1"/>
  <c r="X11" i="24" s="1"/>
  <c r="D7" i="9"/>
  <c r="H7" i="9" s="1"/>
  <c r="H8" i="9"/>
  <c r="J7" i="24" s="1"/>
  <c r="D7" i="14"/>
  <c r="H8" i="14"/>
  <c r="O7" i="24" s="1"/>
  <c r="W11" i="24"/>
  <c r="H9" i="13"/>
  <c r="B8" i="13"/>
  <c r="H9" i="7"/>
  <c r="B8" i="7"/>
  <c r="H15" i="27"/>
  <c r="B8" i="27"/>
  <c r="B7" i="26"/>
  <c r="H7" i="26" s="1"/>
  <c r="H8" i="15"/>
  <c r="P7" i="24" s="1"/>
  <c r="P11" i="24" s="1"/>
  <c r="H8" i="18"/>
  <c r="S7" i="24" s="1"/>
  <c r="H8" i="6"/>
  <c r="G7" i="24" s="1"/>
  <c r="B7" i="14"/>
  <c r="B7" i="3"/>
  <c r="H7" i="3" s="1"/>
  <c r="C7" i="21"/>
  <c r="H8" i="21"/>
  <c r="V7" i="24" s="1"/>
  <c r="V11" i="24" s="1"/>
  <c r="D7" i="17"/>
  <c r="C8" i="11"/>
  <c r="H8" i="28"/>
  <c r="AB7" i="24" s="1"/>
  <c r="H8" i="8"/>
  <c r="I7" i="24" s="1"/>
  <c r="H8" i="1"/>
  <c r="B7" i="24" s="1"/>
  <c r="B7" i="1"/>
  <c r="H9" i="2"/>
  <c r="C7" i="19"/>
  <c r="H7" i="19" s="1"/>
  <c r="H15" i="17"/>
  <c r="H9" i="16"/>
  <c r="H15" i="16"/>
  <c r="B8" i="16"/>
  <c r="H9" i="14"/>
  <c r="D7" i="11"/>
  <c r="C7" i="10"/>
  <c r="H7" i="10" s="1"/>
  <c r="H9" i="8"/>
  <c r="H27" i="6"/>
  <c r="G9" i="24" s="1"/>
  <c r="B7" i="21"/>
  <c r="H7" i="21" s="1"/>
  <c r="C7" i="2"/>
  <c r="H8" i="2"/>
  <c r="C7" i="24" s="1"/>
  <c r="H27" i="2"/>
  <c r="C9" i="24" s="1"/>
  <c r="C11" i="24" s="1"/>
  <c r="B7" i="2"/>
  <c r="H9" i="21"/>
  <c r="B8" i="20"/>
  <c r="C7" i="18"/>
  <c r="H7" i="18" s="1"/>
  <c r="H38" i="18"/>
  <c r="S10" i="24" s="1"/>
  <c r="C7" i="17"/>
  <c r="H9" i="10"/>
  <c r="H38" i="10"/>
  <c r="K10" i="24" s="1"/>
  <c r="K11" i="24" s="1"/>
  <c r="H18" i="8"/>
  <c r="I8" i="24" s="1"/>
  <c r="D7" i="6"/>
  <c r="H7" i="6" s="1"/>
  <c r="H18" i="6"/>
  <c r="G8" i="24" s="1"/>
  <c r="D7" i="5"/>
  <c r="H7" i="5" s="1"/>
  <c r="H18" i="5"/>
  <c r="F8" i="24" s="1"/>
  <c r="F11" i="24" s="1"/>
  <c r="D8" i="4"/>
  <c r="H18" i="26"/>
  <c r="Z8" i="24" s="1"/>
  <c r="H9" i="28"/>
  <c r="H27" i="28"/>
  <c r="AB9" i="24" s="1"/>
  <c r="H38" i="28"/>
  <c r="AB10" i="24" s="1"/>
  <c r="AF11" i="24"/>
  <c r="AC7" i="24"/>
  <c r="AC11" i="24" s="1"/>
  <c r="H7" i="29"/>
  <c r="H8" i="17" l="1"/>
  <c r="R7" i="24" s="1"/>
  <c r="R11" i="24" s="1"/>
  <c r="B7" i="17"/>
  <c r="H7" i="17" s="1"/>
  <c r="J11" i="24"/>
  <c r="B11" i="24"/>
  <c r="Z11" i="24"/>
  <c r="O11" i="24"/>
  <c r="S11" i="24"/>
  <c r="H7" i="2"/>
  <c r="H7" i="1"/>
  <c r="G11" i="24"/>
  <c r="B7" i="13"/>
  <c r="H7" i="13" s="1"/>
  <c r="H8" i="13"/>
  <c r="N7" i="24" s="1"/>
  <c r="N11" i="24" s="1"/>
  <c r="B7" i="27"/>
  <c r="H7" i="27" s="1"/>
  <c r="H8" i="27"/>
  <c r="AA7" i="24" s="1"/>
  <c r="AA11" i="24" s="1"/>
  <c r="H8" i="20"/>
  <c r="U7" i="24" s="1"/>
  <c r="U11" i="24" s="1"/>
  <c r="B7" i="20"/>
  <c r="H7" i="20" s="1"/>
  <c r="H8" i="16"/>
  <c r="Q7" i="24" s="1"/>
  <c r="Q11" i="24" s="1"/>
  <c r="B7" i="16"/>
  <c r="H7" i="16" s="1"/>
  <c r="I11" i="24"/>
  <c r="H7" i="14"/>
  <c r="B7" i="7"/>
  <c r="H7" i="7" s="1"/>
  <c r="H8" i="7"/>
  <c r="H7" i="24" s="1"/>
  <c r="H11" i="24" s="1"/>
  <c r="C7" i="11"/>
  <c r="H7" i="11" s="1"/>
  <c r="H8" i="11"/>
  <c r="L7" i="24" s="1"/>
  <c r="L11" i="24" s="1"/>
  <c r="D7" i="4"/>
  <c r="H7" i="4" s="1"/>
  <c r="H8" i="4"/>
  <c r="E7" i="24" s="1"/>
  <c r="E11" i="24" s="1"/>
  <c r="AB11" i="24"/>
</calcChain>
</file>

<file path=xl/sharedStrings.xml><?xml version="1.0" encoding="utf-8"?>
<sst xmlns="http://schemas.openxmlformats.org/spreadsheetml/2006/main" count="1589" uniqueCount="92">
  <si>
    <t>GASES DE EFECTO INVERNADERO</t>
  </si>
  <si>
    <t>HFCs</t>
  </si>
  <si>
    <t>PFCs</t>
  </si>
  <si>
    <t xml:space="preserve">Total </t>
  </si>
  <si>
    <t>CATEGORÍAS DE ACTIVIDAD</t>
  </si>
  <si>
    <t>Total Emisiones</t>
  </si>
  <si>
    <t>1. Procesado de la energía</t>
  </si>
  <si>
    <t>A.  Actividades de combustión</t>
  </si>
  <si>
    <t>1.  Industrias del Sector Energético</t>
  </si>
  <si>
    <t>2.  Industrias manufactureras y de la construcción</t>
  </si>
  <si>
    <t>3.  Transporte</t>
  </si>
  <si>
    <t>4.  Otros Sectores</t>
  </si>
  <si>
    <t>5. Otros</t>
  </si>
  <si>
    <t>B.  Emisiones fugitivas de los combustibles</t>
  </si>
  <si>
    <t>1. Combustibles sólidos</t>
  </si>
  <si>
    <t>2. Petróleo y gas natural</t>
  </si>
  <si>
    <t>2.. Procesos Industriales</t>
  </si>
  <si>
    <t>A.  Productos Minerales</t>
  </si>
  <si>
    <t>B.  Industria química</t>
  </si>
  <si>
    <t xml:space="preserve">C.  Producción metalúrgica  </t>
  </si>
  <si>
    <t>A.  Fermentación entérica</t>
  </si>
  <si>
    <t>B. Gestión del estiércol</t>
  </si>
  <si>
    <t>C.  Cultivo de arroz</t>
  </si>
  <si>
    <t>D. Suelos agrícolas</t>
  </si>
  <si>
    <t>F.  Quema en el campo de residuos agrícolas</t>
  </si>
  <si>
    <t>A.  Depósito en vertederos</t>
  </si>
  <si>
    <t>C.  Incineración de residuos</t>
  </si>
  <si>
    <r>
      <t>EMISIONES DE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EQUIVALENTE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</si>
  <si>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</si>
  <si>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</si>
  <si>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</si>
  <si>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</si>
  <si>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equivalente (Kilotoneladas)</t>
    </r>
  </si>
  <si>
    <t>Año 2012</t>
  </si>
  <si>
    <t>Año 2011</t>
  </si>
  <si>
    <t>Año 2010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</si>
  <si>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</si>
  <si>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</si>
  <si>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</si>
  <si>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</si>
  <si>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</si>
  <si>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</si>
  <si>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</si>
  <si>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</si>
  <si>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</si>
  <si>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2000</t>
  </si>
  <si>
    <t>Año 1999</t>
  </si>
  <si>
    <t>Año 1998</t>
  </si>
  <si>
    <t>Año 1997</t>
  </si>
  <si>
    <t>Año 1996</t>
  </si>
  <si>
    <t>Año 1995</t>
  </si>
  <si>
    <t>Año 1994</t>
  </si>
  <si>
    <t>Año 1993</t>
  </si>
  <si>
    <t>Año 1992</t>
  </si>
  <si>
    <t>Año 1991</t>
  </si>
  <si>
    <t>Año 1990</t>
  </si>
  <si>
    <t>EVOLUCIÓN DE LA EMISIONES DE CO2 EQUIVALENTE POR SECTOR DE ACTIVIDAD</t>
  </si>
  <si>
    <t>SECTOR</t>
  </si>
  <si>
    <t>Total</t>
  </si>
  <si>
    <t>D.  Productos no energéticos y uso de disolventes</t>
  </si>
  <si>
    <t>E.  Industria electrónica</t>
  </si>
  <si>
    <t>G. producción y uso de otros productos</t>
  </si>
  <si>
    <t>H.  Otros</t>
  </si>
  <si>
    <t>F.  Uso de sustitutivos de los GEIs</t>
  </si>
  <si>
    <t>E.  Quemas planificadas de sabanas</t>
  </si>
  <si>
    <t>3.  Agricultura</t>
  </si>
  <si>
    <t>4.  Cambios de uso del suelo y silvicultura</t>
  </si>
  <si>
    <t>5.  Tratamiento y eliminación de residuos</t>
  </si>
  <si>
    <t>6.  Otros</t>
  </si>
  <si>
    <t>D.  Tratmiento de aguas residuales</t>
  </si>
  <si>
    <t>B.  Tratmiento biológico de residuos sólidos</t>
  </si>
  <si>
    <t>E.  Otros</t>
  </si>
  <si>
    <t>3. Agricultura</t>
  </si>
  <si>
    <t>5. Tratamiento y eliminación de residuos</t>
  </si>
  <si>
    <t>2. Procesos Industriales y uso de productos</t>
  </si>
  <si>
    <t>Año 2013</t>
  </si>
  <si>
    <t>CO2</t>
  </si>
  <si>
    <t>CH4</t>
  </si>
  <si>
    <t>N2O</t>
  </si>
  <si>
    <t>SF6</t>
  </si>
  <si>
    <t>CO2 equivalente (Kilotoneladas)</t>
  </si>
  <si>
    <t>G. Enmiendas calizas</t>
  </si>
  <si>
    <t>H. Fertilización con urea</t>
  </si>
  <si>
    <t>Año 2014</t>
  </si>
  <si>
    <t>Año 2015</t>
  </si>
  <si>
    <t>Año 2016</t>
  </si>
  <si>
    <t>Año 2017</t>
  </si>
  <si>
    <t>Año 2018</t>
  </si>
  <si>
    <t>Año 2019</t>
  </si>
  <si>
    <t>Año 2020</t>
  </si>
  <si>
    <t>I. Aplicación fertilizante con carbono</t>
  </si>
  <si>
    <t>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</si>
</sst>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9" fontId="2" fillId="0" borderId="1" applyNumberFormat="0" applyFont="0" applyFill="0" applyBorder="0" applyProtection="0">
      <alignment horizontal="left" vertical="center" indent="5"/>
    </xf>
    <xf numFmtId="4" fontId="3" fillId="0" borderId="2" applyFill="0" applyBorder="0" applyProtection="0">
      <alignment horizontal="right" vertical="center"/>
    </xf>
    <xf numFmtId="0" fontId="4" fillId="0" borderId="0" applyNumberFormat="0" applyFill="0" applyBorder="0" applyAlignment="0" applyProtection="0"/>
    <xf numFmtId="4" fontId="2" fillId="0" borderId="3" applyFill="0" applyBorder="0" applyProtection="0">
      <alignment horizontal="right" vertical="center"/>
    </xf>
    <xf numFmtId="49" fontId="3" fillId="0" borderId="3" applyNumberFormat="0" applyFill="0" applyBorder="0" applyProtection="0">
      <alignment horizontal="left" vertical="center"/>
    </xf>
    <xf numFmtId="0" fontId="2" fillId="0" borderId="3" applyNumberFormat="0" applyFill="0" applyAlignment="0" applyProtection="0"/>
    <xf numFmtId="0" fontId="5" fillId="2" borderId="0" applyNumberFormat="0" applyFont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3" applyFont="1"/>
    <xf numFmtId="0" fontId="2" fillId="0" borderId="0" xfId="8"/>
    <xf numFmtId="2" fontId="7" fillId="0" borderId="0" xfId="8" applyNumberFormat="1" applyFont="1" applyFill="1"/>
    <xf numFmtId="0" fontId="8" fillId="0" borderId="0" xfId="8" applyFont="1" applyBorder="1" applyAlignment="1">
      <alignment horizontal="right"/>
    </xf>
    <xf numFmtId="0" fontId="4" fillId="0" borderId="0" xfId="3"/>
    <xf numFmtId="0" fontId="2" fillId="0" borderId="0" xfId="8" applyBorder="1" applyAlignment="1">
      <alignment horizontal="right"/>
    </xf>
    <xf numFmtId="0" fontId="9" fillId="0" borderId="0" xfId="8" applyNumberFormat="1" applyFont="1" applyBorder="1" applyAlignment="1">
      <alignment horizontal="left"/>
    </xf>
    <xf numFmtId="2" fontId="10" fillId="0" borderId="0" xfId="8" applyNumberFormat="1" applyFont="1" applyFill="1"/>
    <xf numFmtId="0" fontId="2" fillId="0" borderId="4" xfId="8" applyBorder="1"/>
    <xf numFmtId="2" fontId="11" fillId="0" borderId="5" xfId="8" applyNumberFormat="1" applyFont="1" applyFill="1" applyBorder="1" applyAlignment="1">
      <alignment vertical="top"/>
    </xf>
    <xf numFmtId="2" fontId="11" fillId="0" borderId="6" xfId="8" applyNumberFormat="1" applyFont="1" applyFill="1" applyBorder="1" applyAlignment="1">
      <alignment horizontal="center" vertical="top"/>
    </xf>
    <xf numFmtId="2" fontId="11" fillId="0" borderId="7" xfId="8" applyNumberFormat="1" applyFont="1" applyFill="1" applyBorder="1" applyAlignment="1">
      <alignment horizontal="center" vertical="top"/>
    </xf>
    <xf numFmtId="2" fontId="11" fillId="0" borderId="8" xfId="8" applyNumberFormat="1" applyFont="1" applyFill="1" applyBorder="1" applyAlignment="1">
      <alignment horizontal="left" vertical="top"/>
    </xf>
    <xf numFmtId="2" fontId="11" fillId="0" borderId="9" xfId="8" applyNumberFormat="1" applyFont="1" applyFill="1" applyBorder="1"/>
    <xf numFmtId="4" fontId="3" fillId="0" borderId="10" xfId="2" applyFill="1" applyBorder="1">
      <alignment horizontal="right" vertical="center"/>
    </xf>
    <xf numFmtId="4" fontId="3" fillId="0" borderId="11" xfId="2" applyFill="1" applyBorder="1">
      <alignment horizontal="right" vertical="center"/>
    </xf>
    <xf numFmtId="2" fontId="11" fillId="0" borderId="12" xfId="8" applyNumberFormat="1" applyFont="1" applyFill="1" applyBorder="1" applyAlignment="1">
      <alignment vertical="center"/>
    </xf>
    <xf numFmtId="4" fontId="3" fillId="0" borderId="2" xfId="2" applyFill="1" applyBorder="1">
      <alignment horizontal="right" vertical="center"/>
    </xf>
    <xf numFmtId="4" fontId="3" fillId="2" borderId="2" xfId="2" applyFill="1" applyBorder="1">
      <alignment horizontal="right" vertical="center"/>
    </xf>
    <xf numFmtId="4" fontId="3" fillId="2" borderId="13" xfId="2" applyFill="1" applyBorder="1">
      <alignment horizontal="right" vertical="center"/>
    </xf>
    <xf numFmtId="4" fontId="3" fillId="0" borderId="7" xfId="2" applyFill="1" applyBorder="1">
      <alignment horizontal="right" vertical="center"/>
    </xf>
    <xf numFmtId="2" fontId="9" fillId="0" borderId="1" xfId="8" applyNumberFormat="1" applyFont="1" applyFill="1" applyBorder="1" applyAlignment="1">
      <alignment horizontal="left" vertical="center" indent="2"/>
    </xf>
    <xf numFmtId="4" fontId="2" fillId="0" borderId="2" xfId="4" applyFill="1" applyBorder="1">
      <alignment horizontal="right" vertical="center"/>
    </xf>
    <xf numFmtId="2" fontId="9" fillId="2" borderId="3" xfId="7" applyNumberFormat="1" applyFont="1" applyBorder="1" applyAlignment="1">
      <alignment horizontal="right"/>
    </xf>
    <xf numFmtId="4" fontId="2" fillId="0" borderId="14" xfId="4" applyFill="1" applyBorder="1">
      <alignment horizontal="right" vertical="center"/>
    </xf>
    <xf numFmtId="49" fontId="9" fillId="0" borderId="1" xfId="1" applyFont="1" applyFill="1" applyBorder="1" applyAlignment="1">
      <alignment horizontal="left" vertical="center" indent="4"/>
    </xf>
    <xf numFmtId="4" fontId="2" fillId="0" borderId="3" xfId="4" applyFill="1" applyBorder="1">
      <alignment horizontal="right" vertical="center"/>
    </xf>
    <xf numFmtId="4" fontId="2" fillId="0" borderId="15" xfId="4" applyFill="1" applyBorder="1">
      <alignment horizontal="right" vertical="center"/>
    </xf>
    <xf numFmtId="4" fontId="2" fillId="0" borderId="3" xfId="4" applyFont="1" applyFill="1" applyBorder="1">
      <alignment horizontal="right" vertical="center"/>
    </xf>
    <xf numFmtId="49" fontId="9" fillId="0" borderId="16" xfId="1" applyFont="1" applyFill="1" applyBorder="1" applyAlignment="1">
      <alignment horizontal="left" vertical="center" indent="4"/>
    </xf>
    <xf numFmtId="4" fontId="2" fillId="0" borderId="17" xfId="4" applyFill="1" applyBorder="1">
      <alignment horizontal="right" vertical="center"/>
    </xf>
    <xf numFmtId="2" fontId="9" fillId="2" borderId="17" xfId="7" applyNumberFormat="1" applyFont="1" applyBorder="1" applyAlignment="1">
      <alignment horizontal="right"/>
    </xf>
    <xf numFmtId="4" fontId="2" fillId="0" borderId="18" xfId="4" applyFill="1" applyBorder="1">
      <alignment horizontal="right" vertical="center"/>
    </xf>
    <xf numFmtId="4" fontId="3" fillId="0" borderId="6" xfId="2" applyFill="1" applyBorder="1">
      <alignment horizontal="right" vertical="center"/>
    </xf>
    <xf numFmtId="4" fontId="3" fillId="0" borderId="19" xfId="2" applyNumberFormat="1" applyFill="1" applyBorder="1">
      <alignment horizontal="right" vertical="center"/>
    </xf>
    <xf numFmtId="2" fontId="9" fillId="2" borderId="2" xfId="7" applyNumberFormat="1" applyFont="1" applyBorder="1" applyAlignment="1">
      <alignment horizontal="right"/>
    </xf>
    <xf numFmtId="4" fontId="2" fillId="0" borderId="3" xfId="4" applyNumberFormat="1" applyFill="1" applyBorder="1">
      <alignment horizontal="right" vertical="center"/>
    </xf>
    <xf numFmtId="2" fontId="9" fillId="0" borderId="16" xfId="8" applyNumberFormat="1" applyFont="1" applyFill="1" applyBorder="1" applyAlignment="1">
      <alignment horizontal="left" vertical="center" indent="2"/>
    </xf>
    <xf numFmtId="2" fontId="11" fillId="0" borderId="20" xfId="8" applyNumberFormat="1" applyFont="1" applyFill="1" applyBorder="1" applyAlignment="1">
      <alignment vertical="center"/>
    </xf>
    <xf numFmtId="4" fontId="3" fillId="0" borderId="0" xfId="2" applyFill="1" applyBorder="1">
      <alignment horizontal="right" vertical="center"/>
    </xf>
    <xf numFmtId="4" fontId="3" fillId="0" borderId="21" xfId="2" applyFill="1" applyBorder="1">
      <alignment horizontal="right" vertical="center"/>
    </xf>
    <xf numFmtId="2" fontId="11" fillId="0" borderId="12" xfId="8" quotePrefix="1" applyNumberFormat="1" applyFont="1" applyFill="1" applyBorder="1" applyAlignment="1">
      <alignment horizontal="left" vertical="center"/>
    </xf>
    <xf numFmtId="2" fontId="11" fillId="2" borderId="2" xfId="7" applyNumberFormat="1" applyFont="1" applyBorder="1" applyAlignment="1">
      <alignment horizontal="right"/>
    </xf>
    <xf numFmtId="2" fontId="11" fillId="2" borderId="13" xfId="7" applyNumberFormat="1" applyFont="1" applyBorder="1" applyAlignment="1">
      <alignment horizontal="right"/>
    </xf>
    <xf numFmtId="2" fontId="2" fillId="2" borderId="2" xfId="7" applyNumberFormat="1" applyFont="1" applyBorder="1" applyAlignment="1">
      <alignment horizontal="right" vertical="center"/>
    </xf>
    <xf numFmtId="2" fontId="2" fillId="2" borderId="3" xfId="7" applyNumberFormat="1" applyFont="1" applyBorder="1" applyAlignment="1">
      <alignment horizontal="right" vertical="center"/>
    </xf>
    <xf numFmtId="4" fontId="2" fillId="0" borderId="3" xfId="4" applyFill="1" applyBorder="1" applyProtection="1">
      <alignment horizontal="right" vertical="center"/>
      <protection locked="0"/>
    </xf>
    <xf numFmtId="2" fontId="11" fillId="0" borderId="9" xfId="8" applyNumberFormat="1" applyFont="1" applyFill="1" applyBorder="1" applyAlignment="1">
      <alignment vertical="center"/>
    </xf>
    <xf numFmtId="4" fontId="3" fillId="0" borderId="22" xfId="2" applyFill="1" applyBorder="1">
      <alignment horizontal="right" vertical="center"/>
    </xf>
    <xf numFmtId="2" fontId="11" fillId="2" borderId="23" xfId="7" applyNumberFormat="1" applyFont="1" applyBorder="1" applyAlignment="1">
      <alignment horizontal="right"/>
    </xf>
    <xf numFmtId="2" fontId="11" fillId="2" borderId="24" xfId="7" applyNumberFormat="1" applyFont="1" applyBorder="1" applyAlignment="1">
      <alignment horizontal="right"/>
    </xf>
    <xf numFmtId="4" fontId="3" fillId="0" borderId="7" xfId="4" applyFont="1" applyFill="1" applyBorder="1">
      <alignment horizontal="right" vertical="center"/>
    </xf>
    <xf numFmtId="4" fontId="3" fillId="0" borderId="25" xfId="2" applyFill="1" applyBorder="1">
      <alignment horizontal="right" vertical="center"/>
    </xf>
    <xf numFmtId="0" fontId="13" fillId="0" borderId="0" xfId="0" applyFont="1"/>
    <xf numFmtId="0" fontId="14" fillId="0" borderId="0" xfId="0" applyFont="1"/>
    <xf numFmtId="0" fontId="14" fillId="3" borderId="26" xfId="0" applyFont="1" applyFill="1" applyBorder="1"/>
    <xf numFmtId="0" fontId="14" fillId="3" borderId="20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0" fillId="3" borderId="28" xfId="0" applyFill="1" applyBorder="1"/>
    <xf numFmtId="164" fontId="1" fillId="0" borderId="12" xfId="9" applyNumberFormat="1" applyBorder="1"/>
    <xf numFmtId="164" fontId="1" fillId="0" borderId="2" xfId="9" applyNumberFormat="1" applyBorder="1"/>
    <xf numFmtId="164" fontId="1" fillId="0" borderId="29" xfId="9" applyNumberFormat="1" applyBorder="1"/>
    <xf numFmtId="164" fontId="1" fillId="0" borderId="1" xfId="9" applyNumberFormat="1" applyBorder="1"/>
    <xf numFmtId="164" fontId="1" fillId="0" borderId="3" xfId="9" applyNumberFormat="1" applyBorder="1"/>
    <xf numFmtId="164" fontId="1" fillId="0" borderId="30" xfId="9" applyNumberFormat="1" applyBorder="1"/>
    <xf numFmtId="164" fontId="1" fillId="0" borderId="31" xfId="9" applyNumberFormat="1" applyBorder="1"/>
    <xf numFmtId="164" fontId="1" fillId="0" borderId="32" xfId="9" applyNumberFormat="1" applyBorder="1"/>
    <xf numFmtId="164" fontId="1" fillId="0" borderId="33" xfId="9" applyNumberFormat="1" applyBorder="1"/>
    <xf numFmtId="0" fontId="14" fillId="3" borderId="34" xfId="0" applyFont="1" applyFill="1" applyBorder="1"/>
    <xf numFmtId="164" fontId="14" fillId="4" borderId="20" xfId="9" applyNumberFormat="1" applyFont="1" applyFill="1" applyBorder="1"/>
    <xf numFmtId="164" fontId="14" fillId="4" borderId="22" xfId="9" applyNumberFormat="1" applyFont="1" applyFill="1" applyBorder="1"/>
    <xf numFmtId="164" fontId="14" fillId="4" borderId="27" xfId="9" applyNumberFormat="1" applyFont="1" applyFill="1" applyBorder="1"/>
    <xf numFmtId="0" fontId="15" fillId="3" borderId="35" xfId="0" applyFont="1" applyFill="1" applyBorder="1"/>
    <xf numFmtId="0" fontId="15" fillId="3" borderId="36" xfId="0" applyFont="1" applyFill="1" applyBorder="1"/>
    <xf numFmtId="2" fontId="9" fillId="0" borderId="31" xfId="8" applyNumberFormat="1" applyFont="1" applyFill="1" applyBorder="1" applyAlignment="1">
      <alignment horizontal="left" vertical="center" indent="2"/>
    </xf>
    <xf numFmtId="2" fontId="9" fillId="2" borderId="32" xfId="7" applyNumberFormat="1" applyFont="1" applyBorder="1" applyAlignment="1">
      <alignment horizontal="right"/>
    </xf>
    <xf numFmtId="4" fontId="2" fillId="0" borderId="32" xfId="4" applyFill="1" applyBorder="1">
      <alignment horizontal="right" vertical="center"/>
    </xf>
    <xf numFmtId="4" fontId="2" fillId="0" borderId="37" xfId="4" applyFill="1" applyBorder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164" fontId="14" fillId="4" borderId="40" xfId="9" applyNumberFormat="1" applyFont="1" applyFill="1" applyBorder="1"/>
    <xf numFmtId="2" fontId="11" fillId="0" borderId="38" xfId="8" applyNumberFormat="1" applyFont="1" applyFill="1" applyBorder="1" applyAlignment="1">
      <alignment horizontal="center"/>
    </xf>
    <xf numFmtId="2" fontId="11" fillId="0" borderId="39" xfId="8" applyNumberFormat="1" applyFont="1" applyFill="1" applyBorder="1" applyAlignment="1">
      <alignment horizontal="center"/>
    </xf>
  </cellXfs>
  <cellStyles count="10">
    <cellStyle name="5x indented GHG Textfiels" xfId="1"/>
    <cellStyle name="Bold GHG Numbers (0.00)" xfId="2"/>
    <cellStyle name="Headline" xfId="3"/>
    <cellStyle name="Normal" xfId="0" builtinId="0"/>
    <cellStyle name="Normal GHG Numbers (0.00)" xfId="4"/>
    <cellStyle name="Normal GHG Textfiels Bold" xfId="5"/>
    <cellStyle name="Normal GHG whole table" xfId="6"/>
    <cellStyle name="Normal GHG-Shade" xfId="7"/>
    <cellStyle name="Normal_Common Reporting Format V1.01" xfId="8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 las emisiones de CO</a:t>
            </a:r>
            <a:r>
              <a:rPr lang="es-ES" sz="14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equivalente</a:t>
            </a:r>
          </a:p>
        </c:rich>
      </c:tx>
      <c:layout>
        <c:manualLayout>
          <c:xMode val="edge"/>
          <c:yMode val="edge"/>
          <c:x val="0.25029225734439897"/>
          <c:y val="3.0502004242933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5767415841752"/>
          <c:y val="0.14815309298331583"/>
          <c:w val="0.84644294832250133"/>
          <c:h val="0.61004214757835928"/>
        </c:manualLayout>
      </c:layout>
      <c:areaChart>
        <c:grouping val="stacked"/>
        <c:varyColors val="0"/>
        <c:ser>
          <c:idx val="1"/>
          <c:order val="0"/>
          <c:tx>
            <c:strRef>
              <c:f>'Gráficos evolución'!$A$7</c:f>
              <c:strCache>
                <c:ptCount val="1"/>
                <c:pt idx="0">
                  <c:v>1. Procesado de la energía</c:v>
                </c:pt>
              </c:strCache>
            </c:strRef>
          </c:tx>
          <c:spPr>
            <a:solidFill>
              <a:srgbClr val="FFFF00"/>
            </a:solidFill>
            <a:ln w="12700">
              <a:noFill/>
              <a:prstDash val="solid"/>
            </a:ln>
          </c:spPr>
          <c:cat>
            <c:numRef>
              <c:f>'Gráficos evolución'!$B$6:$AF$6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'Gráficos evolución'!$B$7:$AF$7</c:f>
              <c:numCache>
                <c:formatCode>#,##0.0</c:formatCode>
                <c:ptCount val="31"/>
                <c:pt idx="0">
                  <c:v>24110.097999214035</c:v>
                </c:pt>
                <c:pt idx="1">
                  <c:v>23476.974892428516</c:v>
                </c:pt>
                <c:pt idx="2">
                  <c:v>24348.096041718873</c:v>
                </c:pt>
                <c:pt idx="3">
                  <c:v>23055.248142156746</c:v>
                </c:pt>
                <c:pt idx="4">
                  <c:v>23717.514663304031</c:v>
                </c:pt>
                <c:pt idx="5">
                  <c:v>25469.274107513404</c:v>
                </c:pt>
                <c:pt idx="6">
                  <c:v>21138.134949095329</c:v>
                </c:pt>
                <c:pt idx="7">
                  <c:v>23749.126932153678</c:v>
                </c:pt>
                <c:pt idx="8">
                  <c:v>23765.640616666326</c:v>
                </c:pt>
                <c:pt idx="9">
                  <c:v>28687.209748195339</c:v>
                </c:pt>
                <c:pt idx="10">
                  <c:v>30131.137395871912</c:v>
                </c:pt>
                <c:pt idx="11">
                  <c:v>27584.423373032827</c:v>
                </c:pt>
                <c:pt idx="12">
                  <c:v>30380.870346833031</c:v>
                </c:pt>
                <c:pt idx="13">
                  <c:v>29079.123419143754</c:v>
                </c:pt>
                <c:pt idx="14">
                  <c:v>29618.33811741267</c:v>
                </c:pt>
                <c:pt idx="15">
                  <c:v>30336.757018843215</c:v>
                </c:pt>
                <c:pt idx="16">
                  <c:v>26961.211327602614</c:v>
                </c:pt>
                <c:pt idx="17">
                  <c:v>29513.160624903376</c:v>
                </c:pt>
                <c:pt idx="18">
                  <c:v>22214.080304705574</c:v>
                </c:pt>
                <c:pt idx="19">
                  <c:v>19022.781892771112</c:v>
                </c:pt>
                <c:pt idx="20">
                  <c:v>17434.897271604568</c:v>
                </c:pt>
                <c:pt idx="21">
                  <c:v>19663.889078907614</c:v>
                </c:pt>
                <c:pt idx="22">
                  <c:v>21169.98519454975</c:v>
                </c:pt>
                <c:pt idx="23">
                  <c:v>20279.377998292392</c:v>
                </c:pt>
                <c:pt idx="24">
                  <c:v>20172.616518015006</c:v>
                </c:pt>
                <c:pt idx="25">
                  <c:v>24596.618423893338</c:v>
                </c:pt>
                <c:pt idx="26">
                  <c:v>19667.332807629191</c:v>
                </c:pt>
                <c:pt idx="27">
                  <c:v>22028.299355967145</c:v>
                </c:pt>
                <c:pt idx="28">
                  <c:v>20118.677900433617</c:v>
                </c:pt>
                <c:pt idx="29">
                  <c:v>15805.312161279917</c:v>
                </c:pt>
                <c:pt idx="30">
                  <c:v>12982.211114987998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5-4DEA-A530-8418B15BD8A6}"/>
            </c:ext>
          </c:extLst>
        </c:ser>
        <c:ser>
          <c:idx val="3"/>
          <c:order val="1"/>
          <c:tx>
            <c:strRef>
              <c:f>'Gráficos evolución'!$A$8</c:f>
              <c:strCache>
                <c:ptCount val="1"/>
                <c:pt idx="0">
                  <c:v>2. Procesos Industriales y uso de productos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cat>
            <c:numRef>
              <c:f>'Gráficos evolución'!$B$6:$AF$6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'Gráficos evolución'!$B$8:$AF$8</c:f>
              <c:numCache>
                <c:formatCode>#,##0.0</c:formatCode>
                <c:ptCount val="31"/>
                <c:pt idx="0">
                  <c:v>2706.447017253598</c:v>
                </c:pt>
                <c:pt idx="1">
                  <c:v>2636.2446365025216</c:v>
                </c:pt>
                <c:pt idx="2">
                  <c:v>2362.7691005686074</c:v>
                </c:pt>
                <c:pt idx="3">
                  <c:v>2406.1753825856263</c:v>
                </c:pt>
                <c:pt idx="4">
                  <c:v>2516.2445500111317</c:v>
                </c:pt>
                <c:pt idx="5">
                  <c:v>2678.3907193148543</c:v>
                </c:pt>
                <c:pt idx="6">
                  <c:v>2625.2747190997147</c:v>
                </c:pt>
                <c:pt idx="7">
                  <c:v>2876.909784490188</c:v>
                </c:pt>
                <c:pt idx="8">
                  <c:v>2833.7643849659125</c:v>
                </c:pt>
                <c:pt idx="9">
                  <c:v>2842.4704790463147</c:v>
                </c:pt>
                <c:pt idx="10">
                  <c:v>2947.0175654335908</c:v>
                </c:pt>
                <c:pt idx="11">
                  <c:v>2869.7268465627753</c:v>
                </c:pt>
                <c:pt idx="12">
                  <c:v>3019.4279070317712</c:v>
                </c:pt>
                <c:pt idx="13">
                  <c:v>2977.7214695935127</c:v>
                </c:pt>
                <c:pt idx="14">
                  <c:v>2994.2612997420615</c:v>
                </c:pt>
                <c:pt idx="15">
                  <c:v>3406.0238278509528</c:v>
                </c:pt>
                <c:pt idx="16">
                  <c:v>3697.6923742694921</c:v>
                </c:pt>
                <c:pt idx="17">
                  <c:v>3376.9468928022097</c:v>
                </c:pt>
                <c:pt idx="18">
                  <c:v>3189.8617658937633</c:v>
                </c:pt>
                <c:pt idx="19">
                  <c:v>2819.219241085535</c:v>
                </c:pt>
                <c:pt idx="20">
                  <c:v>3089.6120142124628</c:v>
                </c:pt>
                <c:pt idx="21">
                  <c:v>2475.1817334733505</c:v>
                </c:pt>
                <c:pt idx="22">
                  <c:v>2340.8998513651341</c:v>
                </c:pt>
                <c:pt idx="23">
                  <c:v>2513.444786536907</c:v>
                </c:pt>
                <c:pt idx="24">
                  <c:v>3032.5965761083685</c:v>
                </c:pt>
                <c:pt idx="25">
                  <c:v>3733.5019321002087</c:v>
                </c:pt>
                <c:pt idx="26">
                  <c:v>3316.2013752957387</c:v>
                </c:pt>
                <c:pt idx="27">
                  <c:v>2277.9274201026283</c:v>
                </c:pt>
                <c:pt idx="28">
                  <c:v>2409.8410337481268</c:v>
                </c:pt>
                <c:pt idx="29">
                  <c:v>2034.2915120924731</c:v>
                </c:pt>
                <c:pt idx="30">
                  <c:v>1855.1478852201781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F5-4DEA-A530-8418B15BD8A6}"/>
            </c:ext>
          </c:extLst>
        </c:ser>
        <c:ser>
          <c:idx val="4"/>
          <c:order val="2"/>
          <c:tx>
            <c:strRef>
              <c:f>'Gráficos evolución'!$A$9</c:f>
              <c:strCache>
                <c:ptCount val="1"/>
                <c:pt idx="0">
                  <c:v>3. Agricultura</c:v>
                </c:pt>
              </c:strCache>
            </c:strRef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cat>
            <c:numRef>
              <c:f>'Gráficos evolución'!$B$6:$AF$6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'Gráficos evolución'!$B$9:$AF$9</c:f>
              <c:numCache>
                <c:formatCode>#,##0.0</c:formatCode>
                <c:ptCount val="31"/>
                <c:pt idx="0">
                  <c:v>1327.1003362480001</c:v>
                </c:pt>
                <c:pt idx="1">
                  <c:v>1239.227665121</c:v>
                </c:pt>
                <c:pt idx="2">
                  <c:v>1172.9258321930001</c:v>
                </c:pt>
                <c:pt idx="3">
                  <c:v>1219.4751290530003</c:v>
                </c:pt>
                <c:pt idx="4">
                  <c:v>1276.641542095</c:v>
                </c:pt>
                <c:pt idx="5">
                  <c:v>1291.1089921840003</c:v>
                </c:pt>
                <c:pt idx="6">
                  <c:v>1408.688555707</c:v>
                </c:pt>
                <c:pt idx="7">
                  <c:v>1434.0325663899998</c:v>
                </c:pt>
                <c:pt idx="8">
                  <c:v>1431.2708891440002</c:v>
                </c:pt>
                <c:pt idx="9">
                  <c:v>1444.4621064610001</c:v>
                </c:pt>
                <c:pt idx="10">
                  <c:v>1425.8687555509998</c:v>
                </c:pt>
                <c:pt idx="11">
                  <c:v>1480.159689154</c:v>
                </c:pt>
                <c:pt idx="12">
                  <c:v>1370.8259802110001</c:v>
                </c:pt>
                <c:pt idx="13">
                  <c:v>1337.6374652720001</c:v>
                </c:pt>
                <c:pt idx="14">
                  <c:v>1278.723038263</c:v>
                </c:pt>
                <c:pt idx="15">
                  <c:v>1243.46161781</c:v>
                </c:pt>
                <c:pt idx="16">
                  <c:v>1191.788339465</c:v>
                </c:pt>
                <c:pt idx="17">
                  <c:v>1175.6774474670001</c:v>
                </c:pt>
                <c:pt idx="18">
                  <c:v>1180.1562473270001</c:v>
                </c:pt>
                <c:pt idx="19">
                  <c:v>1166.067711527</c:v>
                </c:pt>
                <c:pt idx="20">
                  <c:v>1189.5308894710001</c:v>
                </c:pt>
                <c:pt idx="21">
                  <c:v>1182.382730543</c:v>
                </c:pt>
                <c:pt idx="22">
                  <c:v>1163.132660752</c:v>
                </c:pt>
                <c:pt idx="23">
                  <c:v>1150.2380702340001</c:v>
                </c:pt>
                <c:pt idx="24">
                  <c:v>1177.2662976219999</c:v>
                </c:pt>
                <c:pt idx="25">
                  <c:v>1208.950299031</c:v>
                </c:pt>
                <c:pt idx="26">
                  <c:v>1216.9694308959999</c:v>
                </c:pt>
                <c:pt idx="27">
                  <c:v>1196.1684509699999</c:v>
                </c:pt>
                <c:pt idx="28">
                  <c:v>1194.430680683</c:v>
                </c:pt>
                <c:pt idx="29">
                  <c:v>1190.872709712</c:v>
                </c:pt>
                <c:pt idx="30">
                  <c:v>1197.5077433299998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F5-4DEA-A530-8418B15BD8A6}"/>
            </c:ext>
          </c:extLst>
        </c:ser>
        <c:ser>
          <c:idx val="2"/>
          <c:order val="3"/>
          <c:tx>
            <c:strRef>
              <c:f>'Gráficos evolución'!$A$10</c:f>
              <c:strCache>
                <c:ptCount val="1"/>
                <c:pt idx="0">
                  <c:v>5. Tratamiento y eliminación de residuos</c:v>
                </c:pt>
              </c:strCache>
            </c:strRef>
          </c:tx>
          <c:spPr>
            <a:ln>
              <a:noFill/>
            </a:ln>
          </c:spPr>
          <c:cat>
            <c:numRef>
              <c:f>'Gráficos evolución'!$B$6:$AF$6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'Gráficos evolución'!$B$10:$AF$10</c:f>
              <c:numCache>
                <c:formatCode>#,##0.0</c:formatCode>
                <c:ptCount val="31"/>
                <c:pt idx="0">
                  <c:v>307.85331422999997</c:v>
                </c:pt>
                <c:pt idx="1">
                  <c:v>300.19353538900003</c:v>
                </c:pt>
                <c:pt idx="2">
                  <c:v>320.7571843734375</c:v>
                </c:pt>
                <c:pt idx="3">
                  <c:v>315.37655194618753</c:v>
                </c:pt>
                <c:pt idx="4">
                  <c:v>314.78463745393748</c:v>
                </c:pt>
                <c:pt idx="5">
                  <c:v>314.77546797393751</c:v>
                </c:pt>
                <c:pt idx="6">
                  <c:v>313.1202539690625</c:v>
                </c:pt>
                <c:pt idx="7">
                  <c:v>327.02748867968751</c:v>
                </c:pt>
                <c:pt idx="8">
                  <c:v>333.69792932037501</c:v>
                </c:pt>
                <c:pt idx="9">
                  <c:v>330.20711739374997</c:v>
                </c:pt>
                <c:pt idx="10">
                  <c:v>301.13212049525004</c:v>
                </c:pt>
                <c:pt idx="11">
                  <c:v>292.88210313987508</c:v>
                </c:pt>
                <c:pt idx="12">
                  <c:v>293.57846049787497</c:v>
                </c:pt>
                <c:pt idx="13">
                  <c:v>310.64359458812498</c:v>
                </c:pt>
                <c:pt idx="14">
                  <c:v>280.87555655606246</c:v>
                </c:pt>
                <c:pt idx="15">
                  <c:v>276.01207166475001</c:v>
                </c:pt>
                <c:pt idx="16">
                  <c:v>277.68435749299999</c:v>
                </c:pt>
                <c:pt idx="17">
                  <c:v>285.40246451115632</c:v>
                </c:pt>
                <c:pt idx="18">
                  <c:v>283.74700491593757</c:v>
                </c:pt>
                <c:pt idx="19">
                  <c:v>426.19837065975003</c:v>
                </c:pt>
                <c:pt idx="20">
                  <c:v>313.50708196675004</c:v>
                </c:pt>
                <c:pt idx="21">
                  <c:v>398.32773221499997</c:v>
                </c:pt>
                <c:pt idx="22">
                  <c:v>396.38495157531247</c:v>
                </c:pt>
                <c:pt idx="23">
                  <c:v>379.45502117568748</c:v>
                </c:pt>
                <c:pt idx="24">
                  <c:v>387.59045641181245</c:v>
                </c:pt>
                <c:pt idx="25">
                  <c:v>482.98246351224998</c:v>
                </c:pt>
                <c:pt idx="26">
                  <c:v>465.04273380362497</c:v>
                </c:pt>
                <c:pt idx="27">
                  <c:v>397.53393128656251</c:v>
                </c:pt>
                <c:pt idx="28">
                  <c:v>403.03885348087499</c:v>
                </c:pt>
                <c:pt idx="29">
                  <c:v>422.27909713837499</c:v>
                </c:pt>
                <c:pt idx="30">
                  <c:v>419.17343962025001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F5-4DEA-A530-8418B15BD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533160"/>
        <c:axId val="310532376"/>
      </c:areaChart>
      <c:catAx>
        <c:axId val="31053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32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323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CO2-eq (Gg)          .</a:t>
                </a:r>
              </a:p>
            </c:rich>
          </c:tx>
          <c:layout>
            <c:manualLayout>
              <c:xMode val="edge"/>
              <c:yMode val="edge"/>
              <c:x val="2.8442331883056563E-2"/>
              <c:y val="0.29848500963523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33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64690190003973"/>
          <c:y val="0.84970156508214245"/>
          <c:w val="0.77067758044227119"/>
          <c:h val="4.60094122221650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2500591</xdr:colOff>
      <xdr:row>15</xdr:row>
      <xdr:rowOff>0</xdr:rowOff>
    </xdr:from>
    <xdr:to>
      <xdr:col>22</xdr:col>
      <xdr:colOff>582705</xdr:colOff>
      <xdr:row>42</xdr:row>
      <xdr:rowOff>0</xdr:rowOff>
    </xdr:to>
    <xdr:graphicFrame macro="">
      <xdr:nvGraphicFramePr>
        <xdr:cNvPr id="106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55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ht="13.5" x14ac:dyDescent="0.2">
      <c r="A5" s="10" t="s">
        <v>0</v>
      </c>
      <c r="B5" s="11" t="s">
        <v>28</v>
      </c>
      <c r="C5" s="11" t="s">
        <v>29</v>
      </c>
      <c r="D5" s="11" t="s">
        <v>30</v>
      </c>
      <c r="E5" s="11" t="s">
        <v>1</v>
      </c>
      <c r="F5" s="11" t="s">
        <v>2</v>
      </c>
      <c r="G5" s="11" t="s">
        <v>31</v>
      </c>
      <c r="H5" s="12" t="s">
        <v>3</v>
      </c>
    </row>
    <row r="6" spans="1:8" ht="14.25" thickBot="1" x14ac:dyDescent="0.3">
      <c r="A6" s="13" t="s">
        <v>4</v>
      </c>
      <c r="B6" s="82" t="s">
        <v>32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24771.79599618736</v>
      </c>
      <c r="C7" s="15">
        <f t="shared" si="0"/>
        <v>2596.7978503654026</v>
      </c>
      <c r="D7" s="15">
        <f t="shared" si="0"/>
        <v>880.2903089214708</v>
      </c>
      <c r="E7" s="15">
        <f t="shared" si="0"/>
        <v>0</v>
      </c>
      <c r="F7" s="15">
        <f t="shared" si="0"/>
        <v>199.33874249299643</v>
      </c>
      <c r="G7" s="15">
        <f t="shared" si="0"/>
        <v>3.2757689783999999</v>
      </c>
      <c r="H7" s="16">
        <f>SUM(B7:G7)</f>
        <v>28451.49866694563</v>
      </c>
    </row>
    <row r="8" spans="1:8" x14ac:dyDescent="0.2">
      <c r="A8" s="17" t="s">
        <v>6</v>
      </c>
      <c r="B8" s="18">
        <f>SUM(B9,B15)</f>
        <v>22721.175425234305</v>
      </c>
      <c r="C8" s="18">
        <f>SUM(C9,C15)</f>
        <v>1297.6518125682364</v>
      </c>
      <c r="D8" s="18">
        <f>SUM(D9,D15)</f>
        <v>91.270761411491861</v>
      </c>
      <c r="E8" s="19"/>
      <c r="F8" s="19"/>
      <c r="G8" s="20"/>
      <c r="H8" s="21">
        <f t="shared" ref="H8:H44" si="1">SUM(B8:G8)</f>
        <v>24110.097999214035</v>
      </c>
    </row>
    <row r="9" spans="1:8" x14ac:dyDescent="0.2">
      <c r="A9" s="22" t="s">
        <v>7</v>
      </c>
      <c r="B9" s="23">
        <f>SUM(B10:B14)</f>
        <v>22708.130115464304</v>
      </c>
      <c r="C9" s="23">
        <f>SUM(C10:C14)</f>
        <v>87.802954860736577</v>
      </c>
      <c r="D9" s="23">
        <f>SUM(D10:D14)</f>
        <v>91.270761411491861</v>
      </c>
      <c r="E9" s="24"/>
      <c r="F9" s="24"/>
      <c r="G9" s="24"/>
      <c r="H9" s="25">
        <f t="shared" si="1"/>
        <v>22887.203831736533</v>
      </c>
    </row>
    <row r="10" spans="1:8" x14ac:dyDescent="0.2">
      <c r="A10" s="26" t="s">
        <v>8</v>
      </c>
      <c r="B10" s="27">
        <v>14325.466194700926</v>
      </c>
      <c r="C10" s="27">
        <v>3.7068821794802118</v>
      </c>
      <c r="D10" s="27">
        <v>54.677825066840349</v>
      </c>
      <c r="E10" s="24"/>
      <c r="F10" s="24"/>
      <c r="G10" s="24"/>
      <c r="H10" s="28">
        <f t="shared" si="1"/>
        <v>14383.850901947248</v>
      </c>
    </row>
    <row r="11" spans="1:8" x14ac:dyDescent="0.2">
      <c r="A11" s="26" t="s">
        <v>9</v>
      </c>
      <c r="B11" s="27">
        <v>6114.0933529561535</v>
      </c>
      <c r="C11" s="27">
        <v>4.0807793111074213</v>
      </c>
      <c r="D11" s="27">
        <v>13.063115798342247</v>
      </c>
      <c r="E11" s="24"/>
      <c r="F11" s="24"/>
      <c r="G11" s="24"/>
      <c r="H11" s="28">
        <f t="shared" si="1"/>
        <v>6131.2372480656031</v>
      </c>
    </row>
    <row r="12" spans="1:8" x14ac:dyDescent="0.2">
      <c r="A12" s="26" t="s">
        <v>10</v>
      </c>
      <c r="B12" s="27">
        <v>1336.3364628072234</v>
      </c>
      <c r="C12" s="29">
        <v>8.9208202201489311</v>
      </c>
      <c r="D12" s="27">
        <v>11.161787678309274</v>
      </c>
      <c r="E12" s="24"/>
      <c r="F12" s="24"/>
      <c r="G12" s="24"/>
      <c r="H12" s="28">
        <f t="shared" si="1"/>
        <v>1356.4190707056816</v>
      </c>
    </row>
    <row r="13" spans="1:8" x14ac:dyDescent="0.2">
      <c r="A13" s="26" t="s">
        <v>11</v>
      </c>
      <c r="B13" s="27">
        <v>926.31952100000001</v>
      </c>
      <c r="C13" s="27">
        <v>71.084473900000006</v>
      </c>
      <c r="D13" s="27">
        <v>12.320131454</v>
      </c>
      <c r="E13" s="24"/>
      <c r="F13" s="24"/>
      <c r="G13" s="24"/>
      <c r="H13" s="28">
        <f t="shared" si="1"/>
        <v>1009.7241263540001</v>
      </c>
    </row>
    <row r="14" spans="1:8" x14ac:dyDescent="0.2">
      <c r="A14" s="26" t="s">
        <v>12</v>
      </c>
      <c r="B14" s="27">
        <v>5.9145839999999996</v>
      </c>
      <c r="C14" s="27">
        <v>9.9992499999999995E-3</v>
      </c>
      <c r="D14" s="27">
        <v>4.7901414000000003E-2</v>
      </c>
      <c r="E14" s="24"/>
      <c r="F14" s="24"/>
      <c r="G14" s="24"/>
      <c r="H14" s="28">
        <f t="shared" si="1"/>
        <v>5.9724846639999996</v>
      </c>
    </row>
    <row r="15" spans="1:8" x14ac:dyDescent="0.2">
      <c r="A15" s="22" t="s">
        <v>13</v>
      </c>
      <c r="B15" s="27">
        <f>SUM(B16:B17)</f>
        <v>13.045309769999999</v>
      </c>
      <c r="C15" s="27">
        <f>SUM(C16:C17)</f>
        <v>1209.8488577075</v>
      </c>
      <c r="D15" s="27">
        <f>SUM(D16:D17)</f>
        <v>0</v>
      </c>
      <c r="E15" s="24"/>
      <c r="F15" s="24"/>
      <c r="G15" s="24"/>
      <c r="H15" s="28">
        <f t="shared" si="1"/>
        <v>1222.8941674774999</v>
      </c>
    </row>
    <row r="16" spans="1:8" x14ac:dyDescent="0.2">
      <c r="A16" s="26" t="s">
        <v>14</v>
      </c>
      <c r="B16" s="27">
        <v>13.044839769999999</v>
      </c>
      <c r="C16" s="27">
        <v>1208.8009491324999</v>
      </c>
      <c r="D16" s="27"/>
      <c r="E16" s="24"/>
      <c r="F16" s="24"/>
      <c r="G16" s="24"/>
      <c r="H16" s="28">
        <f t="shared" si="1"/>
        <v>1221.8457889024999</v>
      </c>
    </row>
    <row r="17" spans="1:8" ht="13.5" thickBot="1" x14ac:dyDescent="0.25">
      <c r="A17" s="30" t="s">
        <v>15</v>
      </c>
      <c r="B17" s="31">
        <v>4.6999999999999999E-4</v>
      </c>
      <c r="C17" s="31">
        <v>1.0479085749999999</v>
      </c>
      <c r="D17" s="31"/>
      <c r="E17" s="32"/>
      <c r="F17" s="32"/>
      <c r="G17" s="32"/>
      <c r="H17" s="33">
        <f t="shared" si="1"/>
        <v>1.0483785749999999</v>
      </c>
    </row>
    <row r="18" spans="1:8" x14ac:dyDescent="0.2">
      <c r="A18" s="17" t="s">
        <v>16</v>
      </c>
      <c r="B18" s="34">
        <f t="shared" ref="B18:G18" si="2">SUM(B19:B26)</f>
        <v>2046.5949129530563</v>
      </c>
      <c r="C18" s="34">
        <f t="shared" si="2"/>
        <v>19.884861147166347</v>
      </c>
      <c r="D18" s="34">
        <f t="shared" si="2"/>
        <v>437.35273168197904</v>
      </c>
      <c r="E18" s="34">
        <f t="shared" si="2"/>
        <v>0</v>
      </c>
      <c r="F18" s="34">
        <f t="shared" si="2"/>
        <v>199.33874249299643</v>
      </c>
      <c r="G18" s="35">
        <f t="shared" si="2"/>
        <v>3.2757689783999999</v>
      </c>
      <c r="H18" s="21">
        <f t="shared" si="1"/>
        <v>2706.447017253598</v>
      </c>
    </row>
    <row r="19" spans="1:8" x14ac:dyDescent="0.2">
      <c r="A19" s="22" t="s">
        <v>17</v>
      </c>
      <c r="B19" s="23">
        <v>939.24713832285647</v>
      </c>
      <c r="C19" s="23"/>
      <c r="D19" s="23"/>
      <c r="E19" s="36"/>
      <c r="F19" s="36"/>
      <c r="G19" s="36"/>
      <c r="H19" s="25">
        <f t="shared" si="1"/>
        <v>939.24713832285647</v>
      </c>
    </row>
    <row r="20" spans="1:8" x14ac:dyDescent="0.2">
      <c r="A20" s="22" t="s">
        <v>18</v>
      </c>
      <c r="B20" s="27"/>
      <c r="C20" s="27"/>
      <c r="D20" s="27">
        <v>425.90288309367702</v>
      </c>
      <c r="E20" s="27"/>
      <c r="F20" s="27"/>
      <c r="G20" s="27"/>
      <c r="H20" s="28">
        <f t="shared" si="1"/>
        <v>425.90288309367702</v>
      </c>
    </row>
    <row r="21" spans="1:8" x14ac:dyDescent="0.2">
      <c r="A21" s="22" t="s">
        <v>19</v>
      </c>
      <c r="B21" s="27">
        <v>1085.1833108579999</v>
      </c>
      <c r="C21" s="27">
        <v>19.884861147166347</v>
      </c>
      <c r="D21" s="27">
        <v>1.9235214301999998E-2</v>
      </c>
      <c r="E21" s="24"/>
      <c r="F21" s="27">
        <v>199.33874249299643</v>
      </c>
      <c r="G21" s="37"/>
      <c r="H21" s="28">
        <f t="shared" si="1"/>
        <v>1304.4261497124646</v>
      </c>
    </row>
    <row r="22" spans="1:8" x14ac:dyDescent="0.2">
      <c r="A22" s="22" t="s">
        <v>59</v>
      </c>
      <c r="B22" s="27">
        <v>22.164463772200001</v>
      </c>
      <c r="C22" s="27"/>
      <c r="D22" s="27"/>
      <c r="E22" s="24"/>
      <c r="F22" s="24"/>
      <c r="G22" s="24"/>
      <c r="H22" s="28">
        <f t="shared" si="1"/>
        <v>22.164463772200001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/>
      <c r="F24" s="27"/>
      <c r="G24" s="27"/>
      <c r="H24" s="28">
        <f t="shared" si="1"/>
        <v>0</v>
      </c>
    </row>
    <row r="25" spans="1:8" x14ac:dyDescent="0.2">
      <c r="A25" s="22" t="s">
        <v>61</v>
      </c>
      <c r="B25" s="27"/>
      <c r="C25" s="27"/>
      <c r="D25" s="27">
        <v>11.430613374</v>
      </c>
      <c r="E25" s="27"/>
      <c r="F25" s="27"/>
      <c r="G25" s="27">
        <v>3.2757689783999999</v>
      </c>
      <c r="H25" s="28">
        <f t="shared" si="1"/>
        <v>14.7063823524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3.1552039999999999</v>
      </c>
      <c r="C27" s="34">
        <f>SUM(C28:C36)</f>
        <v>997.6841455</v>
      </c>
      <c r="D27" s="34">
        <f>SUM(D28:D36)</f>
        <v>326.26098674799994</v>
      </c>
      <c r="E27" s="43"/>
      <c r="F27" s="43"/>
      <c r="G27" s="44"/>
      <c r="H27" s="21">
        <f t="shared" si="1"/>
        <v>1327.1003362480001</v>
      </c>
    </row>
    <row r="28" spans="1:8" x14ac:dyDescent="0.2">
      <c r="A28" s="22" t="s">
        <v>20</v>
      </c>
      <c r="B28" s="36"/>
      <c r="C28" s="23">
        <v>811.94697589999998</v>
      </c>
      <c r="D28" s="45"/>
      <c r="E28" s="24"/>
      <c r="F28" s="24"/>
      <c r="G28" s="24"/>
      <c r="H28" s="25">
        <f t="shared" si="1"/>
        <v>811.94697589999998</v>
      </c>
    </row>
    <row r="29" spans="1:8" x14ac:dyDescent="0.2">
      <c r="A29" s="22" t="s">
        <v>21</v>
      </c>
      <c r="B29" s="24"/>
      <c r="C29" s="27">
        <v>183.734298075</v>
      </c>
      <c r="D29" s="27">
        <v>65.664707961999994</v>
      </c>
      <c r="E29" s="24"/>
      <c r="F29" s="24"/>
      <c r="G29" s="24"/>
      <c r="H29" s="28">
        <f t="shared" si="1"/>
        <v>249.39900603699999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259.97731728999997</v>
      </c>
      <c r="E31" s="24"/>
      <c r="F31" s="24"/>
      <c r="G31" s="24"/>
      <c r="H31" s="28">
        <f t="shared" si="1"/>
        <v>259.97731728999997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2.0028715250000002</v>
      </c>
      <c r="D33" s="27">
        <v>0.61896149600000006</v>
      </c>
      <c r="E33" s="24"/>
      <c r="F33" s="24"/>
      <c r="G33" s="24"/>
      <c r="H33" s="28">
        <f t="shared" si="1"/>
        <v>2.6218330210000005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2.6824949999999999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0.47270899999999999</v>
      </c>
      <c r="C36" s="31"/>
      <c r="D36" s="31"/>
      <c r="E36" s="32"/>
      <c r="F36" s="32"/>
      <c r="G36" s="32"/>
      <c r="H36" s="33">
        <f t="shared" si="1"/>
        <v>0.47270899999999999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0.87045399999999995</v>
      </c>
      <c r="C38" s="34">
        <f>SUM(C39:C43)</f>
        <v>281.57703114999998</v>
      </c>
      <c r="D38" s="34">
        <f>SUM(D39:D43)</f>
        <v>25.40582908</v>
      </c>
      <c r="E38" s="43"/>
      <c r="F38" s="43"/>
      <c r="G38" s="44"/>
      <c r="H38" s="52">
        <f t="shared" si="1"/>
        <v>307.85331422999997</v>
      </c>
    </row>
    <row r="39" spans="1:8" x14ac:dyDescent="0.2">
      <c r="A39" s="22" t="s">
        <v>25</v>
      </c>
      <c r="B39" s="23"/>
      <c r="C39" s="23">
        <v>144.22904042499999</v>
      </c>
      <c r="D39" s="23"/>
      <c r="E39" s="24"/>
      <c r="F39" s="24"/>
      <c r="G39" s="24"/>
      <c r="H39" s="25">
        <f t="shared" si="1"/>
        <v>144.22904042499999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0.87045399999999995</v>
      </c>
      <c r="C41" s="27">
        <v>0.49057624999999999</v>
      </c>
      <c r="D41" s="27">
        <v>0.11791562</v>
      </c>
      <c r="E41" s="24"/>
      <c r="F41" s="24"/>
      <c r="G41" s="24"/>
      <c r="H41" s="28">
        <f t="shared" si="1"/>
        <v>1.47894587</v>
      </c>
    </row>
    <row r="42" spans="1:8" x14ac:dyDescent="0.2">
      <c r="A42" s="22" t="s">
        <v>69</v>
      </c>
      <c r="B42" s="24"/>
      <c r="C42" s="27">
        <v>136.63001092499999</v>
      </c>
      <c r="D42" s="27">
        <v>25.287913459999999</v>
      </c>
      <c r="E42" s="24"/>
      <c r="F42" s="24"/>
      <c r="G42" s="24"/>
      <c r="H42" s="28">
        <f t="shared" si="1"/>
        <v>161.91792438499999</v>
      </c>
    </row>
    <row r="43" spans="1:8" ht="13.5" thickBot="1" x14ac:dyDescent="0.25">
      <c r="A43" s="22" t="s">
        <v>71</v>
      </c>
      <c r="B43" s="27"/>
      <c r="C43" s="27">
        <v>0.22740355000000001</v>
      </c>
      <c r="D43" s="27"/>
      <c r="E43" s="24"/>
      <c r="F43" s="24"/>
      <c r="G43" s="24"/>
      <c r="H43" s="28">
        <f t="shared" si="1"/>
        <v>0.22740355000000001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46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30103.691565446705</v>
      </c>
      <c r="C7" s="15">
        <f t="shared" si="0"/>
        <v>2010.2056346566724</v>
      </c>
      <c r="D7" s="15">
        <f t="shared" si="0"/>
        <v>982.15837815902921</v>
      </c>
      <c r="E7" s="15">
        <f t="shared" si="0"/>
        <v>82.927830671595018</v>
      </c>
      <c r="F7" s="15">
        <f t="shared" si="0"/>
        <v>117.97360425000102</v>
      </c>
      <c r="G7" s="15">
        <f t="shared" si="0"/>
        <v>7.3924379124000001</v>
      </c>
      <c r="H7" s="16">
        <f>SUM(B7:G7)</f>
        <v>33304.349451096401</v>
      </c>
    </row>
    <row r="8" spans="1:8" x14ac:dyDescent="0.2">
      <c r="A8" s="17" t="s">
        <v>6</v>
      </c>
      <c r="B8" s="18">
        <f>SUM(B9,B15)</f>
        <v>27879.768886245813</v>
      </c>
      <c r="C8" s="18">
        <f>SUM(C9,C15)</f>
        <v>608.80737047157504</v>
      </c>
      <c r="D8" s="18">
        <f>SUM(D9,D15)</f>
        <v>198.63349147795066</v>
      </c>
      <c r="E8" s="19"/>
      <c r="F8" s="19"/>
      <c r="G8" s="20"/>
      <c r="H8" s="21">
        <f t="shared" ref="H8:H44" si="1">SUM(B8:G8)</f>
        <v>28687.209748195339</v>
      </c>
    </row>
    <row r="9" spans="1:8" x14ac:dyDescent="0.2">
      <c r="A9" s="22" t="s">
        <v>7</v>
      </c>
      <c r="B9" s="23">
        <f>SUM(B10:B14)</f>
        <v>27867.594371195813</v>
      </c>
      <c r="C9" s="23">
        <f>SUM(C10:C14)</f>
        <v>76.373263634075144</v>
      </c>
      <c r="D9" s="23">
        <f>SUM(D10:D14)</f>
        <v>198.63349147795066</v>
      </c>
      <c r="E9" s="24"/>
      <c r="F9" s="24"/>
      <c r="G9" s="24"/>
      <c r="H9" s="25">
        <f t="shared" si="1"/>
        <v>28142.60112630784</v>
      </c>
    </row>
    <row r="10" spans="1:8" x14ac:dyDescent="0.2">
      <c r="A10" s="26" t="s">
        <v>8</v>
      </c>
      <c r="B10" s="27">
        <v>19418.368600300619</v>
      </c>
      <c r="C10" s="27">
        <v>5.6312719403339564</v>
      </c>
      <c r="D10" s="27">
        <v>145.69111990438734</v>
      </c>
      <c r="E10" s="24"/>
      <c r="F10" s="24"/>
      <c r="G10" s="24"/>
      <c r="H10" s="28">
        <f t="shared" si="1"/>
        <v>19569.690992145337</v>
      </c>
    </row>
    <row r="11" spans="1:8" x14ac:dyDescent="0.2">
      <c r="A11" s="26" t="s">
        <v>9</v>
      </c>
      <c r="B11" s="27">
        <v>5533.0128910820613</v>
      </c>
      <c r="C11" s="27">
        <v>12.165164462281599</v>
      </c>
      <c r="D11" s="27">
        <v>11.709137112543608</v>
      </c>
      <c r="E11" s="24"/>
      <c r="F11" s="24"/>
      <c r="G11" s="24"/>
      <c r="H11" s="28">
        <f t="shared" si="1"/>
        <v>5556.8871926568863</v>
      </c>
    </row>
    <row r="12" spans="1:8" x14ac:dyDescent="0.2">
      <c r="A12" s="26" t="s">
        <v>10</v>
      </c>
      <c r="B12" s="27">
        <v>1867.2093258131304</v>
      </c>
      <c r="C12" s="29">
        <v>6.4495209064595862</v>
      </c>
      <c r="D12" s="27">
        <v>31.128499971019732</v>
      </c>
      <c r="E12" s="24"/>
      <c r="F12" s="24"/>
      <c r="G12" s="24"/>
      <c r="H12" s="28">
        <f t="shared" si="1"/>
        <v>1904.7873466906096</v>
      </c>
    </row>
    <row r="13" spans="1:8" x14ac:dyDescent="0.2">
      <c r="A13" s="26" t="s">
        <v>11</v>
      </c>
      <c r="B13" s="27">
        <v>1043.9001060000001</v>
      </c>
      <c r="C13" s="27">
        <v>52.12357145</v>
      </c>
      <c r="D13" s="27">
        <v>10.061786432</v>
      </c>
      <c r="E13" s="24"/>
      <c r="F13" s="24"/>
      <c r="G13" s="24"/>
      <c r="H13" s="28">
        <f t="shared" si="1"/>
        <v>1106.0854638820001</v>
      </c>
    </row>
    <row r="14" spans="1:8" x14ac:dyDescent="0.2">
      <c r="A14" s="26" t="s">
        <v>12</v>
      </c>
      <c r="B14" s="27">
        <v>5.1034480000000002</v>
      </c>
      <c r="C14" s="27">
        <v>3.7348749999999999E-3</v>
      </c>
      <c r="D14" s="27">
        <v>4.2948057999999997E-2</v>
      </c>
      <c r="E14" s="24"/>
      <c r="F14" s="24"/>
      <c r="G14" s="24"/>
      <c r="H14" s="28">
        <f t="shared" si="1"/>
        <v>5.1501309330000007</v>
      </c>
    </row>
    <row r="15" spans="1:8" x14ac:dyDescent="0.2">
      <c r="A15" s="22" t="s">
        <v>13</v>
      </c>
      <c r="B15" s="27">
        <f>SUM(B16:B17)</f>
        <v>12.17451505</v>
      </c>
      <c r="C15" s="27">
        <f>SUM(C16:C17)</f>
        <v>532.43410683749994</v>
      </c>
      <c r="D15" s="27">
        <f>SUM(D16:D17)</f>
        <v>0</v>
      </c>
      <c r="E15" s="24"/>
      <c r="F15" s="24"/>
      <c r="G15" s="24"/>
      <c r="H15" s="28">
        <f t="shared" si="1"/>
        <v>544.60862188749991</v>
      </c>
    </row>
    <row r="16" spans="1:8" x14ac:dyDescent="0.2">
      <c r="A16" s="26" t="s">
        <v>14</v>
      </c>
      <c r="B16" s="27">
        <v>12.17350405</v>
      </c>
      <c r="C16" s="27">
        <v>526.36897108749997</v>
      </c>
      <c r="D16" s="27"/>
      <c r="E16" s="24"/>
      <c r="F16" s="24"/>
      <c r="G16" s="24"/>
      <c r="H16" s="28">
        <f t="shared" si="1"/>
        <v>538.54247513749999</v>
      </c>
    </row>
    <row r="17" spans="1:8" ht="13.5" thickBot="1" x14ac:dyDescent="0.25">
      <c r="A17" s="30" t="s">
        <v>15</v>
      </c>
      <c r="B17" s="31">
        <v>1.011E-3</v>
      </c>
      <c r="C17" s="31">
        <v>6.0651357499999996</v>
      </c>
      <c r="D17" s="31"/>
      <c r="E17" s="32"/>
      <c r="F17" s="32"/>
      <c r="G17" s="32"/>
      <c r="H17" s="33">
        <f t="shared" si="1"/>
        <v>6.0661467499999997</v>
      </c>
    </row>
    <row r="18" spans="1:8" x14ac:dyDescent="0.2">
      <c r="A18" s="17" t="s">
        <v>16</v>
      </c>
      <c r="B18" s="34">
        <f t="shared" ref="B18:G18" si="2">SUM(B19:B26)</f>
        <v>2219.9893462008927</v>
      </c>
      <c r="C18" s="34">
        <f t="shared" si="2"/>
        <v>16.212659616347306</v>
      </c>
      <c r="D18" s="34">
        <f t="shared" si="2"/>
        <v>397.9746003950786</v>
      </c>
      <c r="E18" s="34">
        <f t="shared" si="2"/>
        <v>82.927830671595018</v>
      </c>
      <c r="F18" s="34">
        <f t="shared" si="2"/>
        <v>117.97360425000102</v>
      </c>
      <c r="G18" s="35">
        <f t="shared" si="2"/>
        <v>7.3924379124000001</v>
      </c>
      <c r="H18" s="21">
        <f t="shared" si="1"/>
        <v>2842.4704790463147</v>
      </c>
    </row>
    <row r="19" spans="1:8" x14ac:dyDescent="0.2">
      <c r="A19" s="22" t="s">
        <v>17</v>
      </c>
      <c r="B19" s="23">
        <v>1048.9943439036927</v>
      </c>
      <c r="C19" s="23"/>
      <c r="D19" s="23"/>
      <c r="E19" s="36"/>
      <c r="F19" s="36"/>
      <c r="G19" s="36"/>
      <c r="H19" s="25">
        <f t="shared" si="1"/>
        <v>1048.9943439036927</v>
      </c>
    </row>
    <row r="20" spans="1:8" x14ac:dyDescent="0.2">
      <c r="A20" s="22" t="s">
        <v>18</v>
      </c>
      <c r="B20" s="27"/>
      <c r="C20" s="27"/>
      <c r="D20" s="27">
        <v>379.70372720507862</v>
      </c>
      <c r="E20" s="27"/>
      <c r="F20" s="27"/>
      <c r="G20" s="27"/>
      <c r="H20" s="28">
        <f t="shared" si="1"/>
        <v>379.70372720507862</v>
      </c>
    </row>
    <row r="21" spans="1:8" x14ac:dyDescent="0.2">
      <c r="A21" s="22" t="s">
        <v>19</v>
      </c>
      <c r="B21" s="27">
        <v>1143.6524027999999</v>
      </c>
      <c r="C21" s="27">
        <v>16.212659616347306</v>
      </c>
      <c r="D21" s="27">
        <v>4.4747978000000001E-2</v>
      </c>
      <c r="E21" s="24"/>
      <c r="F21" s="27">
        <v>117.96619656436101</v>
      </c>
      <c r="G21" s="37"/>
      <c r="H21" s="28">
        <f t="shared" si="1"/>
        <v>1277.8760069587083</v>
      </c>
    </row>
    <row r="22" spans="1:8" x14ac:dyDescent="0.2">
      <c r="A22" s="22" t="s">
        <v>59</v>
      </c>
      <c r="B22" s="27">
        <v>27.342599497199998</v>
      </c>
      <c r="C22" s="27"/>
      <c r="D22" s="27"/>
      <c r="E22" s="24"/>
      <c r="F22" s="24"/>
      <c r="G22" s="24"/>
      <c r="H22" s="28">
        <f t="shared" si="1"/>
        <v>27.342599497199998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82.927830671595018</v>
      </c>
      <c r="F24" s="27">
        <v>7.4076856399999998E-3</v>
      </c>
      <c r="G24" s="27"/>
      <c r="H24" s="28">
        <f t="shared" si="1"/>
        <v>82.935238357235022</v>
      </c>
    </row>
    <row r="25" spans="1:8" x14ac:dyDescent="0.2">
      <c r="A25" s="22" t="s">
        <v>61</v>
      </c>
      <c r="B25" s="27"/>
      <c r="C25" s="27"/>
      <c r="D25" s="27">
        <v>18.226125211999999</v>
      </c>
      <c r="E25" s="27"/>
      <c r="F25" s="27"/>
      <c r="G25" s="27">
        <v>7.3924379124000001</v>
      </c>
      <c r="H25" s="28">
        <f t="shared" si="1"/>
        <v>25.618563124399998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3.1626560000000001</v>
      </c>
      <c r="C27" s="34">
        <f>SUM(C28:C36)</f>
        <v>1079.8801835250001</v>
      </c>
      <c r="D27" s="34">
        <f>SUM(D28:D36)</f>
        <v>361.41926693599999</v>
      </c>
      <c r="E27" s="43"/>
      <c r="F27" s="43"/>
      <c r="G27" s="44"/>
      <c r="H27" s="21">
        <f t="shared" si="1"/>
        <v>1444.4621064610001</v>
      </c>
    </row>
    <row r="28" spans="1:8" x14ac:dyDescent="0.2">
      <c r="A28" s="22" t="s">
        <v>20</v>
      </c>
      <c r="B28" s="36"/>
      <c r="C28" s="23">
        <v>910.50308240000004</v>
      </c>
      <c r="D28" s="45"/>
      <c r="E28" s="24"/>
      <c r="F28" s="24"/>
      <c r="G28" s="24"/>
      <c r="H28" s="25">
        <f t="shared" si="1"/>
        <v>910.50308240000004</v>
      </c>
    </row>
    <row r="29" spans="1:8" x14ac:dyDescent="0.2">
      <c r="A29" s="22" t="s">
        <v>21</v>
      </c>
      <c r="B29" s="24"/>
      <c r="C29" s="27">
        <v>168.03242962499999</v>
      </c>
      <c r="D29" s="27">
        <v>60.455187883999997</v>
      </c>
      <c r="E29" s="24"/>
      <c r="F29" s="24"/>
      <c r="G29" s="24"/>
      <c r="H29" s="28">
        <f t="shared" si="1"/>
        <v>228.48761750899999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300.54852520399999</v>
      </c>
      <c r="E31" s="24"/>
      <c r="F31" s="24"/>
      <c r="G31" s="24"/>
      <c r="H31" s="28">
        <f t="shared" si="1"/>
        <v>300.54852520399999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1.3446715</v>
      </c>
      <c r="D33" s="27">
        <v>0.415553848</v>
      </c>
      <c r="E33" s="24"/>
      <c r="F33" s="24"/>
      <c r="G33" s="24"/>
      <c r="H33" s="28">
        <f t="shared" si="1"/>
        <v>1.7602253480000001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2.528845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0.63381100000000001</v>
      </c>
      <c r="C36" s="31"/>
      <c r="D36" s="31"/>
      <c r="E36" s="32"/>
      <c r="F36" s="32"/>
      <c r="G36" s="32"/>
      <c r="H36" s="33">
        <f t="shared" si="1"/>
        <v>0.63381100000000001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0.77067699999999995</v>
      </c>
      <c r="C38" s="34">
        <f>SUM(C39:C43)</f>
        <v>305.30542104375002</v>
      </c>
      <c r="D38" s="34">
        <f>SUM(D39:D43)</f>
        <v>24.131019349999999</v>
      </c>
      <c r="E38" s="43"/>
      <c r="F38" s="43"/>
      <c r="G38" s="44"/>
      <c r="H38" s="52">
        <f t="shared" si="1"/>
        <v>330.20711739374997</v>
      </c>
    </row>
    <row r="39" spans="1:8" x14ac:dyDescent="0.2">
      <c r="A39" s="22" t="s">
        <v>25</v>
      </c>
      <c r="B39" s="23"/>
      <c r="C39" s="23">
        <v>189.00137605</v>
      </c>
      <c r="D39" s="23"/>
      <c r="E39" s="24"/>
      <c r="F39" s="24"/>
      <c r="G39" s="24"/>
      <c r="H39" s="25">
        <f t="shared" si="1"/>
        <v>189.00137605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0.77067699999999995</v>
      </c>
      <c r="C41" s="27">
        <v>5.3313924999999998E-2</v>
      </c>
      <c r="D41" s="27">
        <v>0.20613703</v>
      </c>
      <c r="E41" s="24"/>
      <c r="F41" s="24"/>
      <c r="G41" s="24"/>
      <c r="H41" s="28">
        <f t="shared" si="1"/>
        <v>1.030127955</v>
      </c>
    </row>
    <row r="42" spans="1:8" x14ac:dyDescent="0.2">
      <c r="A42" s="22" t="s">
        <v>69</v>
      </c>
      <c r="B42" s="24"/>
      <c r="C42" s="27">
        <v>116.20275611875</v>
      </c>
      <c r="D42" s="27">
        <v>23.924882319999998</v>
      </c>
      <c r="E42" s="24"/>
      <c r="F42" s="24"/>
      <c r="G42" s="24"/>
      <c r="H42" s="28">
        <f t="shared" si="1"/>
        <v>140.12763843875001</v>
      </c>
    </row>
    <row r="43" spans="1:8" ht="13.5" thickBot="1" x14ac:dyDescent="0.25">
      <c r="A43" s="22" t="s">
        <v>71</v>
      </c>
      <c r="B43" s="27"/>
      <c r="C43" s="27">
        <v>4.7974950000000002E-2</v>
      </c>
      <c r="D43" s="27"/>
      <c r="E43" s="24"/>
      <c r="F43" s="24"/>
      <c r="G43" s="24"/>
      <c r="H43" s="28">
        <f t="shared" si="1"/>
        <v>4.7974950000000002E-2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45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31622.616429621081</v>
      </c>
      <c r="C7" s="15">
        <f t="shared" si="0"/>
        <v>1958.0050624385196</v>
      </c>
      <c r="D7" s="15">
        <f t="shared" si="0"/>
        <v>983.77635405783201</v>
      </c>
      <c r="E7" s="15">
        <f t="shared" si="0"/>
        <v>112.53173853501002</v>
      </c>
      <c r="F7" s="15">
        <f t="shared" si="0"/>
        <v>120.43788886531127</v>
      </c>
      <c r="G7" s="15">
        <f t="shared" si="0"/>
        <v>7.7883638340000001</v>
      </c>
      <c r="H7" s="16">
        <f>SUM(B7:G7)</f>
        <v>34805.155837351755</v>
      </c>
    </row>
    <row r="8" spans="1:8" x14ac:dyDescent="0.2">
      <c r="A8" s="17" t="s">
        <v>6</v>
      </c>
      <c r="B8" s="18">
        <f>SUM(B9,B15)</f>
        <v>29340.833658182913</v>
      </c>
      <c r="C8" s="18">
        <f>SUM(C9,C15)</f>
        <v>594.83022120550208</v>
      </c>
      <c r="D8" s="18">
        <f>SUM(D9,D15)</f>
        <v>195.47351648349746</v>
      </c>
      <c r="E8" s="19"/>
      <c r="F8" s="19"/>
      <c r="G8" s="20"/>
      <c r="H8" s="21">
        <f t="shared" ref="H8:H44" si="1">SUM(B8:G8)</f>
        <v>30131.137395871912</v>
      </c>
    </row>
    <row r="9" spans="1:8" x14ac:dyDescent="0.2">
      <c r="A9" s="22" t="s">
        <v>7</v>
      </c>
      <c r="B9" s="23">
        <f>SUM(B10:B14)</f>
        <v>29326.452853192914</v>
      </c>
      <c r="C9" s="23">
        <f>SUM(C10:C14)</f>
        <v>77.559645428002085</v>
      </c>
      <c r="D9" s="23">
        <f>SUM(D10:D14)</f>
        <v>195.47351648349746</v>
      </c>
      <c r="E9" s="24"/>
      <c r="F9" s="24"/>
      <c r="G9" s="24"/>
      <c r="H9" s="25">
        <f t="shared" si="1"/>
        <v>29599.486015104412</v>
      </c>
    </row>
    <row r="10" spans="1:8" x14ac:dyDescent="0.2">
      <c r="A10" s="26" t="s">
        <v>8</v>
      </c>
      <c r="B10" s="27">
        <v>20563.825086534496</v>
      </c>
      <c r="C10" s="27">
        <v>5.8848333990807413</v>
      </c>
      <c r="D10" s="27">
        <v>150.96870681244329</v>
      </c>
      <c r="E10" s="24"/>
      <c r="F10" s="24"/>
      <c r="G10" s="24"/>
      <c r="H10" s="28">
        <f t="shared" si="1"/>
        <v>20720.678626746019</v>
      </c>
    </row>
    <row r="11" spans="1:8" x14ac:dyDescent="0.2">
      <c r="A11" s="26" t="s">
        <v>9</v>
      </c>
      <c r="B11" s="27">
        <v>5831.7492559346347</v>
      </c>
      <c r="C11" s="27">
        <v>17.499847553959022</v>
      </c>
      <c r="D11" s="27">
        <v>12.196715295767863</v>
      </c>
      <c r="E11" s="24"/>
      <c r="F11" s="24"/>
      <c r="G11" s="24"/>
      <c r="H11" s="28">
        <f t="shared" si="1"/>
        <v>5861.4458187843611</v>
      </c>
    </row>
    <row r="12" spans="1:8" x14ac:dyDescent="0.2">
      <c r="A12" s="26" t="s">
        <v>10</v>
      </c>
      <c r="B12" s="27">
        <v>1883.9824607237838</v>
      </c>
      <c r="C12" s="29">
        <v>5.6024856749623355</v>
      </c>
      <c r="D12" s="27">
        <v>22.117216131286309</v>
      </c>
      <c r="E12" s="24"/>
      <c r="F12" s="24"/>
      <c r="G12" s="24"/>
      <c r="H12" s="28">
        <f t="shared" si="1"/>
        <v>1911.7021625300324</v>
      </c>
    </row>
    <row r="13" spans="1:8" x14ac:dyDescent="0.2">
      <c r="A13" s="26" t="s">
        <v>11</v>
      </c>
      <c r="B13" s="27">
        <v>1041.502</v>
      </c>
      <c r="C13" s="27">
        <v>48.568871199999997</v>
      </c>
      <c r="D13" s="27">
        <v>10.146120134</v>
      </c>
      <c r="E13" s="24"/>
      <c r="F13" s="24"/>
      <c r="G13" s="24"/>
      <c r="H13" s="28">
        <f t="shared" si="1"/>
        <v>1100.2169913340001</v>
      </c>
    </row>
    <row r="14" spans="1:8" x14ac:dyDescent="0.2">
      <c r="A14" s="26" t="s">
        <v>12</v>
      </c>
      <c r="B14" s="27">
        <v>5.39405</v>
      </c>
      <c r="C14" s="27">
        <v>3.6075999999999999E-3</v>
      </c>
      <c r="D14" s="27">
        <v>4.4758109999999997E-2</v>
      </c>
      <c r="E14" s="24"/>
      <c r="F14" s="24"/>
      <c r="G14" s="24"/>
      <c r="H14" s="28">
        <f t="shared" si="1"/>
        <v>5.4424157099999997</v>
      </c>
    </row>
    <row r="15" spans="1:8" x14ac:dyDescent="0.2">
      <c r="A15" s="22" t="s">
        <v>13</v>
      </c>
      <c r="B15" s="27">
        <f>SUM(B16:B17)</f>
        <v>14.380804990000001</v>
      </c>
      <c r="C15" s="27">
        <f>SUM(C16:C17)</f>
        <v>517.27057577749997</v>
      </c>
      <c r="D15" s="27">
        <f>SUM(D16:D17)</f>
        <v>0</v>
      </c>
      <c r="E15" s="24"/>
      <c r="F15" s="24"/>
      <c r="G15" s="24"/>
      <c r="H15" s="28">
        <f t="shared" si="1"/>
        <v>531.65138076749997</v>
      </c>
    </row>
    <row r="16" spans="1:8" x14ac:dyDescent="0.2">
      <c r="A16" s="26" t="s">
        <v>14</v>
      </c>
      <c r="B16" s="27">
        <v>14.378137990000001</v>
      </c>
      <c r="C16" s="27">
        <v>512.11854647749999</v>
      </c>
      <c r="D16" s="27"/>
      <c r="E16" s="24"/>
      <c r="F16" s="24"/>
      <c r="G16" s="24"/>
      <c r="H16" s="28">
        <f t="shared" si="1"/>
        <v>526.49668446750002</v>
      </c>
    </row>
    <row r="17" spans="1:8" ht="13.5" thickBot="1" x14ac:dyDescent="0.25">
      <c r="A17" s="30" t="s">
        <v>15</v>
      </c>
      <c r="B17" s="31">
        <v>2.6670000000000001E-3</v>
      </c>
      <c r="C17" s="31">
        <v>5.1520292999999997</v>
      </c>
      <c r="D17" s="31"/>
      <c r="E17" s="32"/>
      <c r="F17" s="32"/>
      <c r="G17" s="32"/>
      <c r="H17" s="33">
        <f t="shared" si="1"/>
        <v>5.1546962999999995</v>
      </c>
    </row>
    <row r="18" spans="1:8" x14ac:dyDescent="0.2">
      <c r="A18" s="17" t="s">
        <v>16</v>
      </c>
      <c r="B18" s="34">
        <f t="shared" ref="B18:G18" si="2">SUM(B19:B26)</f>
        <v>2277.8136134381675</v>
      </c>
      <c r="C18" s="34">
        <f t="shared" si="2"/>
        <v>21.300099176767588</v>
      </c>
      <c r="D18" s="34">
        <f t="shared" si="2"/>
        <v>407.14586158433451</v>
      </c>
      <c r="E18" s="34">
        <f t="shared" si="2"/>
        <v>112.53173853501002</v>
      </c>
      <c r="F18" s="34">
        <f t="shared" si="2"/>
        <v>120.43788886531127</v>
      </c>
      <c r="G18" s="35">
        <f t="shared" si="2"/>
        <v>7.7883638340000001</v>
      </c>
      <c r="H18" s="21">
        <f t="shared" si="1"/>
        <v>2947.0175654335908</v>
      </c>
    </row>
    <row r="19" spans="1:8" x14ac:dyDescent="0.2">
      <c r="A19" s="22" t="s">
        <v>17</v>
      </c>
      <c r="B19" s="23">
        <v>1080.3646512243674</v>
      </c>
      <c r="C19" s="23"/>
      <c r="D19" s="23"/>
      <c r="E19" s="36"/>
      <c r="F19" s="36"/>
      <c r="G19" s="36"/>
      <c r="H19" s="25">
        <f t="shared" si="1"/>
        <v>1080.3646512243674</v>
      </c>
    </row>
    <row r="20" spans="1:8" x14ac:dyDescent="0.2">
      <c r="A20" s="22" t="s">
        <v>18</v>
      </c>
      <c r="B20" s="27"/>
      <c r="C20" s="27"/>
      <c r="D20" s="27">
        <v>389.44541877223651</v>
      </c>
      <c r="E20" s="27"/>
      <c r="F20" s="27"/>
      <c r="G20" s="27"/>
      <c r="H20" s="28">
        <f t="shared" si="1"/>
        <v>389.44541877223651</v>
      </c>
    </row>
    <row r="21" spans="1:8" x14ac:dyDescent="0.2">
      <c r="A21" s="22" t="s">
        <v>19</v>
      </c>
      <c r="B21" s="27">
        <v>1169.9770000000001</v>
      </c>
      <c r="C21" s="27">
        <v>21.300099176767588</v>
      </c>
      <c r="D21" s="27">
        <v>3.2841716097999997E-2</v>
      </c>
      <c r="E21" s="24"/>
      <c r="F21" s="27">
        <v>120.43083721632127</v>
      </c>
      <c r="G21" s="37"/>
      <c r="H21" s="28">
        <f t="shared" si="1"/>
        <v>1311.740778109187</v>
      </c>
    </row>
    <row r="22" spans="1:8" x14ac:dyDescent="0.2">
      <c r="A22" s="22" t="s">
        <v>59</v>
      </c>
      <c r="B22" s="27">
        <v>27.471962213800001</v>
      </c>
      <c r="C22" s="27"/>
      <c r="D22" s="27"/>
      <c r="E22" s="24"/>
      <c r="F22" s="24"/>
      <c r="G22" s="24"/>
      <c r="H22" s="28">
        <f t="shared" si="1"/>
        <v>27.471962213800001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112.53173853501002</v>
      </c>
      <c r="F24" s="27">
        <v>7.0516489900000002E-3</v>
      </c>
      <c r="G24" s="27"/>
      <c r="H24" s="28">
        <f t="shared" si="1"/>
        <v>112.53879018400002</v>
      </c>
    </row>
    <row r="25" spans="1:8" x14ac:dyDescent="0.2">
      <c r="A25" s="22" t="s">
        <v>61</v>
      </c>
      <c r="B25" s="27"/>
      <c r="C25" s="27"/>
      <c r="D25" s="27">
        <v>17.667601095999999</v>
      </c>
      <c r="E25" s="27"/>
      <c r="F25" s="27"/>
      <c r="G25" s="27">
        <v>7.7883638340000001</v>
      </c>
      <c r="H25" s="28">
        <f t="shared" si="1"/>
        <v>25.45596493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3.2403939999999998</v>
      </c>
      <c r="C27" s="34">
        <f>SUM(C28:C36)</f>
        <v>1064.2484249249999</v>
      </c>
      <c r="D27" s="34">
        <f>SUM(D28:D36)</f>
        <v>358.37993662600002</v>
      </c>
      <c r="E27" s="43"/>
      <c r="F27" s="43"/>
      <c r="G27" s="44"/>
      <c r="H27" s="21">
        <f t="shared" si="1"/>
        <v>1425.8687555509998</v>
      </c>
    </row>
    <row r="28" spans="1:8" x14ac:dyDescent="0.2">
      <c r="A28" s="22" t="s">
        <v>20</v>
      </c>
      <c r="B28" s="36"/>
      <c r="C28" s="23">
        <v>914.89253995000001</v>
      </c>
      <c r="D28" s="45"/>
      <c r="E28" s="24"/>
      <c r="F28" s="24"/>
      <c r="G28" s="24"/>
      <c r="H28" s="25">
        <f t="shared" si="1"/>
        <v>914.89253995000001</v>
      </c>
    </row>
    <row r="29" spans="1:8" x14ac:dyDescent="0.2">
      <c r="A29" s="22" t="s">
        <v>21</v>
      </c>
      <c r="B29" s="24"/>
      <c r="C29" s="27">
        <v>148.76132107500001</v>
      </c>
      <c r="D29" s="27">
        <v>61.023326374</v>
      </c>
      <c r="E29" s="24"/>
      <c r="F29" s="24"/>
      <c r="G29" s="24"/>
      <c r="H29" s="28">
        <f t="shared" si="1"/>
        <v>209.784647449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297.17286792200002</v>
      </c>
      <c r="E31" s="24"/>
      <c r="F31" s="24"/>
      <c r="G31" s="24"/>
      <c r="H31" s="28">
        <f t="shared" si="1"/>
        <v>297.17286792200002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0.59456390000000003</v>
      </c>
      <c r="D33" s="27">
        <v>0.18374233000000001</v>
      </c>
      <c r="E33" s="24"/>
      <c r="F33" s="24"/>
      <c r="G33" s="24"/>
      <c r="H33" s="28">
        <f t="shared" si="1"/>
        <v>0.7783062300000001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2.6297519999999999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0.61064200000000002</v>
      </c>
      <c r="C36" s="31"/>
      <c r="D36" s="31"/>
      <c r="E36" s="32"/>
      <c r="F36" s="32"/>
      <c r="G36" s="32"/>
      <c r="H36" s="33">
        <f t="shared" si="1"/>
        <v>0.61064200000000002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0.72876399999999997</v>
      </c>
      <c r="C38" s="34">
        <f>SUM(C39:C43)</f>
        <v>277.62631713125</v>
      </c>
      <c r="D38" s="34">
        <f>SUM(D39:D43)</f>
        <v>22.777039364</v>
      </c>
      <c r="E38" s="43"/>
      <c r="F38" s="43"/>
      <c r="G38" s="44"/>
      <c r="H38" s="52">
        <f t="shared" si="1"/>
        <v>301.13212049525004</v>
      </c>
    </row>
    <row r="39" spans="1:8" x14ac:dyDescent="0.2">
      <c r="A39" s="22" t="s">
        <v>25</v>
      </c>
      <c r="B39" s="23"/>
      <c r="C39" s="23">
        <v>165.926751</v>
      </c>
      <c r="D39" s="23"/>
      <c r="E39" s="24"/>
      <c r="F39" s="24"/>
      <c r="G39" s="24"/>
      <c r="H39" s="25">
        <f t="shared" si="1"/>
        <v>165.926751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0.72876399999999997</v>
      </c>
      <c r="C41" s="27">
        <v>1.1437525E-2</v>
      </c>
      <c r="D41" s="27">
        <v>5.3368223999999999E-2</v>
      </c>
      <c r="E41" s="24"/>
      <c r="F41" s="24"/>
      <c r="G41" s="24"/>
      <c r="H41" s="28">
        <f t="shared" si="1"/>
        <v>0.79356974899999988</v>
      </c>
    </row>
    <row r="42" spans="1:8" x14ac:dyDescent="0.2">
      <c r="A42" s="22" t="s">
        <v>69</v>
      </c>
      <c r="B42" s="24"/>
      <c r="C42" s="27">
        <v>111.64485815625</v>
      </c>
      <c r="D42" s="27">
        <v>22.72367114</v>
      </c>
      <c r="E42" s="24"/>
      <c r="F42" s="24"/>
      <c r="G42" s="24"/>
      <c r="H42" s="28">
        <f t="shared" si="1"/>
        <v>134.36852929624999</v>
      </c>
    </row>
    <row r="43" spans="1:8" ht="13.5" thickBot="1" x14ac:dyDescent="0.25">
      <c r="A43" s="22" t="s">
        <v>71</v>
      </c>
      <c r="B43" s="27"/>
      <c r="C43" s="27">
        <v>4.3270450000000002E-2</v>
      </c>
      <c r="D43" s="27"/>
      <c r="E43" s="24"/>
      <c r="F43" s="24"/>
      <c r="G43" s="24"/>
      <c r="H43" s="28">
        <f t="shared" si="1"/>
        <v>4.3270450000000002E-2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44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29079.697864997492</v>
      </c>
      <c r="C7" s="15">
        <f t="shared" si="0"/>
        <v>2022.4619233091908</v>
      </c>
      <c r="D7" s="15">
        <f t="shared" si="0"/>
        <v>876.67107246711225</v>
      </c>
      <c r="E7" s="15">
        <f t="shared" si="0"/>
        <v>140.58795788995002</v>
      </c>
      <c r="F7" s="15">
        <f t="shared" si="0"/>
        <v>100.78141031972986</v>
      </c>
      <c r="G7" s="15">
        <f t="shared" si="0"/>
        <v>6.9917829060000001</v>
      </c>
      <c r="H7" s="16">
        <f>SUM(B7:G7)</f>
        <v>32227.192011889478</v>
      </c>
    </row>
    <row r="8" spans="1:8" x14ac:dyDescent="0.2">
      <c r="A8" s="17" t="s">
        <v>6</v>
      </c>
      <c r="B8" s="18">
        <f>SUM(B9,B15)</f>
        <v>26778.786327460486</v>
      </c>
      <c r="C8" s="18">
        <f>SUM(C9,C15)</f>
        <v>622.54491051663649</v>
      </c>
      <c r="D8" s="18">
        <f>SUM(D9,D15)</f>
        <v>183.09213505570429</v>
      </c>
      <c r="E8" s="19"/>
      <c r="F8" s="19"/>
      <c r="G8" s="20"/>
      <c r="H8" s="21">
        <f t="shared" ref="H8:H44" si="1">SUM(B8:G8)</f>
        <v>27584.423373032827</v>
      </c>
    </row>
    <row r="9" spans="1:8" x14ac:dyDescent="0.2">
      <c r="A9" s="22" t="s">
        <v>7</v>
      </c>
      <c r="B9" s="23">
        <f>SUM(B10:B14)</f>
        <v>26764.982334560485</v>
      </c>
      <c r="C9" s="23">
        <f>SUM(C10:C14)</f>
        <v>108.63340419163646</v>
      </c>
      <c r="D9" s="23">
        <f>SUM(D10:D14)</f>
        <v>183.09213505570429</v>
      </c>
      <c r="E9" s="24"/>
      <c r="F9" s="24"/>
      <c r="G9" s="24"/>
      <c r="H9" s="25">
        <f t="shared" si="1"/>
        <v>27056.707873807827</v>
      </c>
    </row>
    <row r="10" spans="1:8" x14ac:dyDescent="0.2">
      <c r="A10" s="26" t="s">
        <v>8</v>
      </c>
      <c r="B10" s="27">
        <v>17407.041189604533</v>
      </c>
      <c r="C10" s="27">
        <v>4.8647854841000342</v>
      </c>
      <c r="D10" s="27">
        <v>138.82084747926947</v>
      </c>
      <c r="E10" s="24"/>
      <c r="F10" s="24"/>
      <c r="G10" s="24"/>
      <c r="H10" s="28">
        <f t="shared" si="1"/>
        <v>17550.726822567904</v>
      </c>
    </row>
    <row r="11" spans="1:8" x14ac:dyDescent="0.2">
      <c r="A11" s="26" t="s">
        <v>9</v>
      </c>
      <c r="B11" s="27">
        <v>5957.5620913935245</v>
      </c>
      <c r="C11" s="27">
        <v>20.461136808018445</v>
      </c>
      <c r="D11" s="27">
        <v>12.079974914856033</v>
      </c>
      <c r="E11" s="24"/>
      <c r="F11" s="24"/>
      <c r="G11" s="24"/>
      <c r="H11" s="28">
        <f t="shared" si="1"/>
        <v>5990.1032031163995</v>
      </c>
    </row>
    <row r="12" spans="1:8" x14ac:dyDescent="0.2">
      <c r="A12" s="26" t="s">
        <v>10</v>
      </c>
      <c r="B12" s="27">
        <v>1979.6261125624267</v>
      </c>
      <c r="C12" s="29">
        <v>5.3789446745179861</v>
      </c>
      <c r="D12" s="27">
        <v>20.179833515578803</v>
      </c>
      <c r="E12" s="24"/>
      <c r="F12" s="24"/>
      <c r="G12" s="24"/>
      <c r="H12" s="28">
        <f t="shared" si="1"/>
        <v>2005.1848907525234</v>
      </c>
    </row>
    <row r="13" spans="1:8" x14ac:dyDescent="0.2">
      <c r="A13" s="26" t="s">
        <v>11</v>
      </c>
      <c r="B13" s="27">
        <v>1415.3241210000001</v>
      </c>
      <c r="C13" s="27">
        <v>77.925122875</v>
      </c>
      <c r="D13" s="27">
        <v>11.966838448000001</v>
      </c>
      <c r="E13" s="24"/>
      <c r="F13" s="24"/>
      <c r="G13" s="24"/>
      <c r="H13" s="28">
        <f t="shared" si="1"/>
        <v>1505.2160823230001</v>
      </c>
    </row>
    <row r="14" spans="1:8" x14ac:dyDescent="0.2">
      <c r="A14" s="26" t="s">
        <v>12</v>
      </c>
      <c r="B14" s="27">
        <v>5.42882</v>
      </c>
      <c r="C14" s="27">
        <v>3.41435E-3</v>
      </c>
      <c r="D14" s="27">
        <v>4.4640697999999999E-2</v>
      </c>
      <c r="E14" s="24"/>
      <c r="F14" s="24"/>
      <c r="G14" s="24"/>
      <c r="H14" s="28">
        <f t="shared" si="1"/>
        <v>5.4768750480000001</v>
      </c>
    </row>
    <row r="15" spans="1:8" x14ac:dyDescent="0.2">
      <c r="A15" s="22" t="s">
        <v>13</v>
      </c>
      <c r="B15" s="27">
        <f>SUM(B16:B17)</f>
        <v>13.803992899999999</v>
      </c>
      <c r="C15" s="27">
        <f>SUM(C16:C17)</f>
        <v>513.911506325</v>
      </c>
      <c r="D15" s="27">
        <f>SUM(D16:D17)</f>
        <v>0</v>
      </c>
      <c r="E15" s="24"/>
      <c r="F15" s="24"/>
      <c r="G15" s="24"/>
      <c r="H15" s="28">
        <f t="shared" si="1"/>
        <v>527.71549922500003</v>
      </c>
    </row>
    <row r="16" spans="1:8" x14ac:dyDescent="0.2">
      <c r="A16" s="26" t="s">
        <v>14</v>
      </c>
      <c r="B16" s="27">
        <v>13.8009729</v>
      </c>
      <c r="C16" s="27">
        <v>508.46919370000001</v>
      </c>
      <c r="D16" s="27"/>
      <c r="E16" s="24"/>
      <c r="F16" s="24"/>
      <c r="G16" s="24"/>
      <c r="H16" s="28">
        <f t="shared" si="1"/>
        <v>522.27016660000004</v>
      </c>
    </row>
    <row r="17" spans="1:8" ht="13.5" thickBot="1" x14ac:dyDescent="0.25">
      <c r="A17" s="30" t="s">
        <v>15</v>
      </c>
      <c r="B17" s="31">
        <v>3.0200000000000001E-3</v>
      </c>
      <c r="C17" s="31">
        <v>5.4423126249999996</v>
      </c>
      <c r="D17" s="31"/>
      <c r="E17" s="32"/>
      <c r="F17" s="32"/>
      <c r="G17" s="32"/>
      <c r="H17" s="33">
        <f t="shared" si="1"/>
        <v>5.4453326249999998</v>
      </c>
    </row>
    <row r="18" spans="1:8" x14ac:dyDescent="0.2">
      <c r="A18" s="17" t="s">
        <v>16</v>
      </c>
      <c r="B18" s="34">
        <f t="shared" ref="B18:G18" si="2">SUM(B19:B26)</f>
        <v>2296.9994365370085</v>
      </c>
      <c r="C18" s="34">
        <f t="shared" si="2"/>
        <v>21.241125370679224</v>
      </c>
      <c r="D18" s="34">
        <f t="shared" si="2"/>
        <v>303.12513353940801</v>
      </c>
      <c r="E18" s="34">
        <f t="shared" si="2"/>
        <v>140.58795788995002</v>
      </c>
      <c r="F18" s="34">
        <f t="shared" si="2"/>
        <v>100.78141031972986</v>
      </c>
      <c r="G18" s="35">
        <f t="shared" si="2"/>
        <v>6.9917829060000001</v>
      </c>
      <c r="H18" s="21">
        <f t="shared" si="1"/>
        <v>2869.7268465627753</v>
      </c>
    </row>
    <row r="19" spans="1:8" x14ac:dyDescent="0.2">
      <c r="A19" s="22" t="s">
        <v>17</v>
      </c>
      <c r="B19" s="23">
        <v>1115.3167261112087</v>
      </c>
      <c r="C19" s="23"/>
      <c r="D19" s="23"/>
      <c r="E19" s="36"/>
      <c r="F19" s="36"/>
      <c r="G19" s="36"/>
      <c r="H19" s="25">
        <f t="shared" si="1"/>
        <v>1115.3167261112087</v>
      </c>
    </row>
    <row r="20" spans="1:8" x14ac:dyDescent="0.2">
      <c r="A20" s="22" t="s">
        <v>18</v>
      </c>
      <c r="B20" s="27"/>
      <c r="C20" s="27"/>
      <c r="D20" s="27">
        <v>284.11826600000001</v>
      </c>
      <c r="E20" s="27"/>
      <c r="F20" s="27"/>
      <c r="G20" s="27"/>
      <c r="H20" s="28">
        <f t="shared" si="1"/>
        <v>284.11826600000001</v>
      </c>
    </row>
    <row r="21" spans="1:8" x14ac:dyDescent="0.2">
      <c r="A21" s="22" t="s">
        <v>19</v>
      </c>
      <c r="B21" s="27">
        <v>1155.2860000000001</v>
      </c>
      <c r="C21" s="27">
        <v>21.241125370679224</v>
      </c>
      <c r="D21" s="27">
        <v>4.8451729408000001E-2</v>
      </c>
      <c r="E21" s="24"/>
      <c r="F21" s="27">
        <v>100.77456040701986</v>
      </c>
      <c r="G21" s="37"/>
      <c r="H21" s="28">
        <f t="shared" si="1"/>
        <v>1277.3501375071071</v>
      </c>
    </row>
    <row r="22" spans="1:8" x14ac:dyDescent="0.2">
      <c r="A22" s="22" t="s">
        <v>59</v>
      </c>
      <c r="B22" s="27">
        <v>26.396710425799998</v>
      </c>
      <c r="C22" s="27"/>
      <c r="D22" s="27"/>
      <c r="E22" s="24"/>
      <c r="F22" s="24"/>
      <c r="G22" s="24"/>
      <c r="H22" s="28">
        <f t="shared" si="1"/>
        <v>26.396710425799998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140.58795788995002</v>
      </c>
      <c r="F24" s="27">
        <v>6.8499127100000003E-3</v>
      </c>
      <c r="G24" s="27"/>
      <c r="H24" s="28">
        <f t="shared" si="1"/>
        <v>140.59480780266003</v>
      </c>
    </row>
    <row r="25" spans="1:8" x14ac:dyDescent="0.2">
      <c r="A25" s="22" t="s">
        <v>61</v>
      </c>
      <c r="B25" s="27"/>
      <c r="C25" s="27"/>
      <c r="D25" s="27">
        <v>18.958415810000002</v>
      </c>
      <c r="E25" s="27"/>
      <c r="F25" s="27"/>
      <c r="G25" s="27">
        <v>6.9917829060000001</v>
      </c>
      <c r="H25" s="28">
        <f t="shared" si="1"/>
        <v>25.950198716000003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3.2251289999999999</v>
      </c>
      <c r="C27" s="34">
        <f>SUM(C28:C36)</f>
        <v>1109.8231904500001</v>
      </c>
      <c r="D27" s="34">
        <f>SUM(D28:D36)</f>
        <v>367.11136970400003</v>
      </c>
      <c r="E27" s="43"/>
      <c r="F27" s="43"/>
      <c r="G27" s="44"/>
      <c r="H27" s="21">
        <f t="shared" si="1"/>
        <v>1480.159689154</v>
      </c>
    </row>
    <row r="28" spans="1:8" x14ac:dyDescent="0.2">
      <c r="A28" s="22" t="s">
        <v>20</v>
      </c>
      <c r="B28" s="36"/>
      <c r="C28" s="23">
        <v>928.440300675</v>
      </c>
      <c r="D28" s="45"/>
      <c r="E28" s="24"/>
      <c r="F28" s="24"/>
      <c r="G28" s="24"/>
      <c r="H28" s="25">
        <f t="shared" si="1"/>
        <v>928.440300675</v>
      </c>
    </row>
    <row r="29" spans="1:8" x14ac:dyDescent="0.2">
      <c r="A29" s="22" t="s">
        <v>21</v>
      </c>
      <c r="B29" s="24"/>
      <c r="C29" s="27">
        <v>181.37882902499999</v>
      </c>
      <c r="D29" s="27">
        <v>63.192323545999997</v>
      </c>
      <c r="E29" s="24"/>
      <c r="F29" s="24"/>
      <c r="G29" s="24"/>
      <c r="H29" s="28">
        <f t="shared" si="1"/>
        <v>244.57115257099997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303.91779128000002</v>
      </c>
      <c r="E31" s="24"/>
      <c r="F31" s="24"/>
      <c r="G31" s="24"/>
      <c r="H31" s="28">
        <f t="shared" si="1"/>
        <v>303.91779128000002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4.0607500000000001E-3</v>
      </c>
      <c r="D33" s="27">
        <v>1.2548780000000001E-3</v>
      </c>
      <c r="E33" s="24"/>
      <c r="F33" s="24"/>
      <c r="G33" s="24"/>
      <c r="H33" s="28">
        <f t="shared" si="1"/>
        <v>5.3156280000000002E-3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2.7698309999999999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0.45529799999999998</v>
      </c>
      <c r="C36" s="31"/>
      <c r="D36" s="31"/>
      <c r="E36" s="32"/>
      <c r="F36" s="32"/>
      <c r="G36" s="32"/>
      <c r="H36" s="33">
        <f t="shared" si="1"/>
        <v>0.45529799999999998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0.68697200000000003</v>
      </c>
      <c r="C38" s="34">
        <f>SUM(C39:C43)</f>
        <v>268.85269697187505</v>
      </c>
      <c r="D38" s="34">
        <f>SUM(D39:D43)</f>
        <v>23.342434168</v>
      </c>
      <c r="E38" s="43"/>
      <c r="F38" s="43"/>
      <c r="G38" s="44"/>
      <c r="H38" s="52">
        <f t="shared" si="1"/>
        <v>292.88210313987508</v>
      </c>
    </row>
    <row r="39" spans="1:8" x14ac:dyDescent="0.2">
      <c r="A39" s="22" t="s">
        <v>25</v>
      </c>
      <c r="B39" s="23"/>
      <c r="C39" s="23">
        <v>168.39461270000001</v>
      </c>
      <c r="D39" s="23"/>
      <c r="E39" s="24"/>
      <c r="F39" s="24"/>
      <c r="G39" s="24"/>
      <c r="H39" s="25">
        <f t="shared" si="1"/>
        <v>168.39461270000001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0.68697200000000003</v>
      </c>
      <c r="C41" s="27">
        <v>6.1720749999999998E-2</v>
      </c>
      <c r="D41" s="27">
        <v>0.229554168</v>
      </c>
      <c r="E41" s="24"/>
      <c r="F41" s="24"/>
      <c r="G41" s="24"/>
      <c r="H41" s="28">
        <f t="shared" si="1"/>
        <v>0.97824691799999997</v>
      </c>
    </row>
    <row r="42" spans="1:8" x14ac:dyDescent="0.2">
      <c r="A42" s="22" t="s">
        <v>69</v>
      </c>
      <c r="B42" s="24"/>
      <c r="C42" s="27">
        <v>100.353538846875</v>
      </c>
      <c r="D42" s="27">
        <v>23.112880000000001</v>
      </c>
      <c r="E42" s="24"/>
      <c r="F42" s="24"/>
      <c r="G42" s="24"/>
      <c r="H42" s="28">
        <f t="shared" si="1"/>
        <v>123.466418846875</v>
      </c>
    </row>
    <row r="43" spans="1:8" ht="13.5" thickBot="1" x14ac:dyDescent="0.25">
      <c r="A43" s="22" t="s">
        <v>71</v>
      </c>
      <c r="B43" s="27"/>
      <c r="C43" s="27">
        <v>4.2824675E-2</v>
      </c>
      <c r="D43" s="27"/>
      <c r="E43" s="24"/>
      <c r="F43" s="24"/>
      <c r="G43" s="24"/>
      <c r="H43" s="28">
        <f t="shared" si="1"/>
        <v>4.2824675E-2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43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31995.733928329348</v>
      </c>
      <c r="C7" s="15">
        <f t="shared" si="0"/>
        <v>1894.5300728489487</v>
      </c>
      <c r="D7" s="15">
        <f t="shared" si="0"/>
        <v>917.77753314264146</v>
      </c>
      <c r="E7" s="15">
        <f t="shared" si="0"/>
        <v>164.19764447513501</v>
      </c>
      <c r="F7" s="15">
        <f t="shared" si="0"/>
        <v>84.611635749203401</v>
      </c>
      <c r="G7" s="15">
        <f t="shared" si="0"/>
        <v>7.8518800284000001</v>
      </c>
      <c r="H7" s="16">
        <f>SUM(B7:G7)</f>
        <v>35064.702694573672</v>
      </c>
    </row>
    <row r="8" spans="1:8" x14ac:dyDescent="0.2">
      <c r="A8" s="17" t="s">
        <v>6</v>
      </c>
      <c r="B8" s="18">
        <f>SUM(B9,B15)</f>
        <v>29604.711266415401</v>
      </c>
      <c r="C8" s="18">
        <f>SUM(C9,C15)</f>
        <v>578.86925450698834</v>
      </c>
      <c r="D8" s="18">
        <f>SUM(D9,D15)</f>
        <v>197.28982591064144</v>
      </c>
      <c r="E8" s="19"/>
      <c r="F8" s="19"/>
      <c r="G8" s="20"/>
      <c r="H8" s="21">
        <f t="shared" ref="H8:H44" si="1">SUM(B8:G8)</f>
        <v>30380.870346833031</v>
      </c>
    </row>
    <row r="9" spans="1:8" x14ac:dyDescent="0.2">
      <c r="A9" s="22" t="s">
        <v>7</v>
      </c>
      <c r="B9" s="23">
        <f>SUM(B10:B14)</f>
        <v>29590.9946642254</v>
      </c>
      <c r="C9" s="23">
        <f>SUM(C10:C14)</f>
        <v>113.40872565448835</v>
      </c>
      <c r="D9" s="23">
        <f>SUM(D10:D14)</f>
        <v>197.28982591064144</v>
      </c>
      <c r="E9" s="24"/>
      <c r="F9" s="24"/>
      <c r="G9" s="24"/>
      <c r="H9" s="25">
        <f t="shared" si="1"/>
        <v>29901.693215790528</v>
      </c>
    </row>
    <row r="10" spans="1:8" x14ac:dyDescent="0.2">
      <c r="A10" s="26" t="s">
        <v>8</v>
      </c>
      <c r="B10" s="27">
        <v>20100.675922932154</v>
      </c>
      <c r="C10" s="27">
        <v>5.6071936548362435</v>
      </c>
      <c r="D10" s="27">
        <v>152.62693639269918</v>
      </c>
      <c r="E10" s="24"/>
      <c r="F10" s="24"/>
      <c r="G10" s="24"/>
      <c r="H10" s="28">
        <f t="shared" si="1"/>
        <v>20258.910052979689</v>
      </c>
    </row>
    <row r="11" spans="1:8" x14ac:dyDescent="0.2">
      <c r="A11" s="26" t="s">
        <v>9</v>
      </c>
      <c r="B11" s="27">
        <v>5955.5083773470014</v>
      </c>
      <c r="C11" s="27">
        <v>24.430276165069127</v>
      </c>
      <c r="D11" s="27">
        <v>12.648844266044325</v>
      </c>
      <c r="E11" s="24"/>
      <c r="F11" s="24"/>
      <c r="G11" s="24"/>
      <c r="H11" s="28">
        <f t="shared" si="1"/>
        <v>5992.587497778115</v>
      </c>
    </row>
    <row r="12" spans="1:8" x14ac:dyDescent="0.2">
      <c r="A12" s="26" t="s">
        <v>10</v>
      </c>
      <c r="B12" s="27">
        <v>2057.06070594624</v>
      </c>
      <c r="C12" s="29">
        <v>4.877211384582985</v>
      </c>
      <c r="D12" s="27">
        <v>19.738290765897911</v>
      </c>
      <c r="E12" s="24"/>
      <c r="F12" s="24"/>
      <c r="G12" s="24"/>
      <c r="H12" s="28">
        <f t="shared" si="1"/>
        <v>2081.676208096721</v>
      </c>
    </row>
    <row r="13" spans="1:8" x14ac:dyDescent="0.2">
      <c r="A13" s="26" t="s">
        <v>11</v>
      </c>
      <c r="B13" s="27">
        <v>1472.4707100000001</v>
      </c>
      <c r="C13" s="27">
        <v>78.490751724999996</v>
      </c>
      <c r="D13" s="27">
        <v>12.232200296</v>
      </c>
      <c r="E13" s="24"/>
      <c r="F13" s="24"/>
      <c r="G13" s="24"/>
      <c r="H13" s="28">
        <f t="shared" si="1"/>
        <v>1563.1936620209999</v>
      </c>
    </row>
    <row r="14" spans="1:8" x14ac:dyDescent="0.2">
      <c r="A14" s="26" t="s">
        <v>12</v>
      </c>
      <c r="B14" s="27">
        <v>5.2789479999999998</v>
      </c>
      <c r="C14" s="27">
        <v>3.2927249999999998E-3</v>
      </c>
      <c r="D14" s="27">
        <v>4.355419E-2</v>
      </c>
      <c r="E14" s="24"/>
      <c r="F14" s="24"/>
      <c r="G14" s="24"/>
      <c r="H14" s="28">
        <f t="shared" si="1"/>
        <v>5.3257949149999995</v>
      </c>
    </row>
    <row r="15" spans="1:8" x14ac:dyDescent="0.2">
      <c r="A15" s="22" t="s">
        <v>13</v>
      </c>
      <c r="B15" s="27">
        <f>SUM(B16:B17)</f>
        <v>13.716602190000001</v>
      </c>
      <c r="C15" s="27">
        <f>SUM(C16:C17)</f>
        <v>465.46052885250003</v>
      </c>
      <c r="D15" s="27">
        <f>SUM(D16:D17)</f>
        <v>0</v>
      </c>
      <c r="E15" s="24"/>
      <c r="F15" s="24"/>
      <c r="G15" s="24"/>
      <c r="H15" s="28">
        <f t="shared" si="1"/>
        <v>479.17713104250004</v>
      </c>
    </row>
    <row r="16" spans="1:8" x14ac:dyDescent="0.2">
      <c r="A16" s="26" t="s">
        <v>14</v>
      </c>
      <c r="B16" s="27">
        <v>13.713629190000001</v>
      </c>
      <c r="C16" s="27">
        <v>460.15838747750001</v>
      </c>
      <c r="D16" s="27"/>
      <c r="E16" s="24"/>
      <c r="F16" s="24"/>
      <c r="G16" s="24"/>
      <c r="H16" s="28">
        <f t="shared" si="1"/>
        <v>473.87201666750002</v>
      </c>
    </row>
    <row r="17" spans="1:8" ht="13.5" thickBot="1" x14ac:dyDescent="0.25">
      <c r="A17" s="30" t="s">
        <v>15</v>
      </c>
      <c r="B17" s="31">
        <v>2.9729999999999999E-3</v>
      </c>
      <c r="C17" s="31">
        <v>5.3021413749999997</v>
      </c>
      <c r="D17" s="31"/>
      <c r="E17" s="32"/>
      <c r="F17" s="32"/>
      <c r="G17" s="32"/>
      <c r="H17" s="33">
        <f t="shared" si="1"/>
        <v>5.3051143749999996</v>
      </c>
    </row>
    <row r="18" spans="1:8" x14ac:dyDescent="0.2">
      <c r="A18" s="17" t="s">
        <v>16</v>
      </c>
      <c r="B18" s="34">
        <f t="shared" ref="B18:G18" si="2">SUM(B19:B26)</f>
        <v>2387.1517979139476</v>
      </c>
      <c r="C18" s="34">
        <f t="shared" si="2"/>
        <v>20.973838545085432</v>
      </c>
      <c r="D18" s="34">
        <f t="shared" si="2"/>
        <v>354.64111032</v>
      </c>
      <c r="E18" s="34">
        <f t="shared" si="2"/>
        <v>164.19764447513501</v>
      </c>
      <c r="F18" s="34">
        <f t="shared" si="2"/>
        <v>84.611635749203401</v>
      </c>
      <c r="G18" s="35">
        <f t="shared" si="2"/>
        <v>7.8518800284000001</v>
      </c>
      <c r="H18" s="21">
        <f t="shared" si="1"/>
        <v>3019.4279070317712</v>
      </c>
    </row>
    <row r="19" spans="1:8" x14ac:dyDescent="0.2">
      <c r="A19" s="22" t="s">
        <v>17</v>
      </c>
      <c r="B19" s="23">
        <v>1104.9915025323476</v>
      </c>
      <c r="C19" s="23"/>
      <c r="D19" s="23"/>
      <c r="E19" s="36"/>
      <c r="F19" s="36"/>
      <c r="G19" s="36"/>
      <c r="H19" s="25">
        <f t="shared" si="1"/>
        <v>1104.9915025323476</v>
      </c>
    </row>
    <row r="20" spans="1:8" x14ac:dyDescent="0.2">
      <c r="A20" s="22" t="s">
        <v>18</v>
      </c>
      <c r="B20" s="27"/>
      <c r="C20" s="27"/>
      <c r="D20" s="27">
        <v>337.63400000000001</v>
      </c>
      <c r="E20" s="27"/>
      <c r="F20" s="27"/>
      <c r="G20" s="27"/>
      <c r="H20" s="28">
        <f t="shared" si="1"/>
        <v>337.63400000000001</v>
      </c>
    </row>
    <row r="21" spans="1:8" x14ac:dyDescent="0.2">
      <c r="A21" s="22" t="s">
        <v>19</v>
      </c>
      <c r="B21" s="27">
        <v>1258.3119999999999</v>
      </c>
      <c r="C21" s="27">
        <v>20.973838545085432</v>
      </c>
      <c r="D21" s="27">
        <v>4.2829751999999999E-2</v>
      </c>
      <c r="E21" s="24"/>
      <c r="F21" s="27">
        <v>84.604999337623397</v>
      </c>
      <c r="G21" s="37"/>
      <c r="H21" s="28">
        <f t="shared" si="1"/>
        <v>1363.9336676347089</v>
      </c>
    </row>
    <row r="22" spans="1:8" x14ac:dyDescent="0.2">
      <c r="A22" s="22" t="s">
        <v>59</v>
      </c>
      <c r="B22" s="27">
        <v>23.8482953816</v>
      </c>
      <c r="C22" s="27"/>
      <c r="D22" s="27"/>
      <c r="E22" s="24"/>
      <c r="F22" s="24"/>
      <c r="G22" s="24"/>
      <c r="H22" s="28">
        <f t="shared" si="1"/>
        <v>23.8482953816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164.19764447513501</v>
      </c>
      <c r="F24" s="27">
        <v>6.6364115799999995E-3</v>
      </c>
      <c r="G24" s="27"/>
      <c r="H24" s="28">
        <f t="shared" si="1"/>
        <v>164.204280886715</v>
      </c>
    </row>
    <row r="25" spans="1:8" x14ac:dyDescent="0.2">
      <c r="A25" s="22" t="s">
        <v>61</v>
      </c>
      <c r="B25" s="27"/>
      <c r="C25" s="27"/>
      <c r="D25" s="27">
        <v>16.964280568</v>
      </c>
      <c r="E25" s="27"/>
      <c r="F25" s="27"/>
      <c r="G25" s="27">
        <v>7.8518800284000001</v>
      </c>
      <c r="H25" s="28">
        <f t="shared" si="1"/>
        <v>24.8161605964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3.2256480000000001</v>
      </c>
      <c r="C27" s="34">
        <f>SUM(C28:C36)</f>
        <v>1025.5114238250001</v>
      </c>
      <c r="D27" s="34">
        <f>SUM(D28:D36)</f>
        <v>342.08890838600001</v>
      </c>
      <c r="E27" s="43"/>
      <c r="F27" s="43"/>
      <c r="G27" s="44"/>
      <c r="H27" s="21">
        <f t="shared" si="1"/>
        <v>1370.8259802110001</v>
      </c>
    </row>
    <row r="28" spans="1:8" x14ac:dyDescent="0.2">
      <c r="A28" s="22" t="s">
        <v>20</v>
      </c>
      <c r="B28" s="36"/>
      <c r="C28" s="23">
        <v>868.62174382499995</v>
      </c>
      <c r="D28" s="45"/>
      <c r="E28" s="24"/>
      <c r="F28" s="24"/>
      <c r="G28" s="24"/>
      <c r="H28" s="25">
        <f t="shared" si="1"/>
        <v>868.62174382499995</v>
      </c>
    </row>
    <row r="29" spans="1:8" x14ac:dyDescent="0.2">
      <c r="A29" s="22" t="s">
        <v>21</v>
      </c>
      <c r="B29" s="24"/>
      <c r="C29" s="27">
        <v>156.88496427499999</v>
      </c>
      <c r="D29" s="27">
        <v>56.666049641999997</v>
      </c>
      <c r="E29" s="24"/>
      <c r="F29" s="24"/>
      <c r="G29" s="24"/>
      <c r="H29" s="28">
        <f t="shared" si="1"/>
        <v>213.55101391699998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285.42140152399998</v>
      </c>
      <c r="E31" s="24"/>
      <c r="F31" s="24"/>
      <c r="G31" s="24"/>
      <c r="H31" s="28">
        <f t="shared" si="1"/>
        <v>285.42140152399998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4.7157249999999996E-3</v>
      </c>
      <c r="D33" s="27">
        <v>1.45722E-3</v>
      </c>
      <c r="E33" s="24"/>
      <c r="F33" s="24"/>
      <c r="G33" s="24"/>
      <c r="H33" s="28">
        <f t="shared" si="1"/>
        <v>6.1729449999999991E-3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2.8085990000000001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0.417049</v>
      </c>
      <c r="C36" s="31"/>
      <c r="D36" s="31"/>
      <c r="E36" s="32"/>
      <c r="F36" s="32"/>
      <c r="G36" s="32"/>
      <c r="H36" s="33">
        <f t="shared" si="1"/>
        <v>0.417049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0.64521600000000001</v>
      </c>
      <c r="C38" s="34">
        <f>SUM(C39:C43)</f>
        <v>269.17555597187499</v>
      </c>
      <c r="D38" s="34">
        <f>SUM(D39:D43)</f>
        <v>23.757688525999999</v>
      </c>
      <c r="E38" s="43"/>
      <c r="F38" s="43"/>
      <c r="G38" s="44"/>
      <c r="H38" s="52">
        <f t="shared" si="1"/>
        <v>293.57846049787497</v>
      </c>
    </row>
    <row r="39" spans="1:8" x14ac:dyDescent="0.2">
      <c r="A39" s="22" t="s">
        <v>25</v>
      </c>
      <c r="B39" s="23"/>
      <c r="C39" s="23">
        <v>170.95949147499999</v>
      </c>
      <c r="D39" s="23"/>
      <c r="E39" s="24"/>
      <c r="F39" s="24"/>
      <c r="G39" s="24"/>
      <c r="H39" s="25">
        <f t="shared" si="1"/>
        <v>170.95949147499999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0.64521600000000001</v>
      </c>
      <c r="C41" s="27">
        <v>1.5517575E-2</v>
      </c>
      <c r="D41" s="27">
        <v>6.4158506000000004E-2</v>
      </c>
      <c r="E41" s="24"/>
      <c r="F41" s="24"/>
      <c r="G41" s="24"/>
      <c r="H41" s="28">
        <f t="shared" si="1"/>
        <v>0.72489208099999991</v>
      </c>
    </row>
    <row r="42" spans="1:8" x14ac:dyDescent="0.2">
      <c r="A42" s="22" t="s">
        <v>69</v>
      </c>
      <c r="B42" s="24"/>
      <c r="C42" s="27">
        <v>98.158530271874994</v>
      </c>
      <c r="D42" s="27">
        <v>23.693530020000001</v>
      </c>
      <c r="E42" s="24"/>
      <c r="F42" s="24"/>
      <c r="G42" s="24"/>
      <c r="H42" s="28">
        <f t="shared" si="1"/>
        <v>121.85206029187499</v>
      </c>
    </row>
    <row r="43" spans="1:8" ht="13.5" thickBot="1" x14ac:dyDescent="0.25">
      <c r="A43" s="22" t="s">
        <v>71</v>
      </c>
      <c r="B43" s="27"/>
      <c r="C43" s="27">
        <v>4.2016650000000003E-2</v>
      </c>
      <c r="D43" s="27"/>
      <c r="E43" s="24"/>
      <c r="F43" s="24"/>
      <c r="G43" s="24"/>
      <c r="H43" s="28">
        <f t="shared" si="1"/>
        <v>4.2016650000000003E-2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42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30562.196169306415</v>
      </c>
      <c r="C7" s="15">
        <f t="shared" si="0"/>
        <v>1856.792921922809</v>
      </c>
      <c r="D7" s="15">
        <f t="shared" si="0"/>
        <v>1002.6534108605637</v>
      </c>
      <c r="E7" s="15">
        <f t="shared" si="0"/>
        <v>196.33462120069501</v>
      </c>
      <c r="F7" s="15">
        <f t="shared" si="0"/>
        <v>79.894892104907498</v>
      </c>
      <c r="G7" s="15">
        <f t="shared" si="0"/>
        <v>7.2539332019999998</v>
      </c>
      <c r="H7" s="16">
        <f>SUM(B7:G7)</f>
        <v>33705.125948597393</v>
      </c>
    </row>
    <row r="8" spans="1:8" x14ac:dyDescent="0.2">
      <c r="A8" s="17" t="s">
        <v>6</v>
      </c>
      <c r="B8" s="18">
        <f>SUM(B9,B15)</f>
        <v>28333.7820259086</v>
      </c>
      <c r="C8" s="18">
        <f>SUM(C9,C15)</f>
        <v>552.46998940799654</v>
      </c>
      <c r="D8" s="18">
        <f>SUM(D9,D15)</f>
        <v>192.87140382715774</v>
      </c>
      <c r="E8" s="19"/>
      <c r="F8" s="19"/>
      <c r="G8" s="20"/>
      <c r="H8" s="21">
        <f t="shared" ref="H8:H44" si="1">SUM(B8:G8)</f>
        <v>29079.123419143754</v>
      </c>
    </row>
    <row r="9" spans="1:8" x14ac:dyDescent="0.2">
      <c r="A9" s="22" t="s">
        <v>7</v>
      </c>
      <c r="B9" s="23">
        <f>SUM(B10:B14)</f>
        <v>28262.444677908599</v>
      </c>
      <c r="C9" s="23">
        <f>SUM(C10:C14)</f>
        <v>114.08697641799655</v>
      </c>
      <c r="D9" s="23">
        <f>SUM(D10:D14)</f>
        <v>192.87140382715774</v>
      </c>
      <c r="E9" s="24"/>
      <c r="F9" s="24"/>
      <c r="G9" s="24"/>
      <c r="H9" s="25">
        <f t="shared" si="1"/>
        <v>28569.403058153752</v>
      </c>
    </row>
    <row r="10" spans="1:8" x14ac:dyDescent="0.2">
      <c r="A10" s="26" t="s">
        <v>8</v>
      </c>
      <c r="B10" s="27">
        <v>18611.49189011745</v>
      </c>
      <c r="C10" s="27">
        <v>5.2190167800295182</v>
      </c>
      <c r="D10" s="27">
        <v>147.18368276336966</v>
      </c>
      <c r="E10" s="24"/>
      <c r="F10" s="24"/>
      <c r="G10" s="24"/>
      <c r="H10" s="28">
        <f t="shared" si="1"/>
        <v>18763.894589660849</v>
      </c>
    </row>
    <row r="11" spans="1:8" x14ac:dyDescent="0.2">
      <c r="A11" s="26" t="s">
        <v>9</v>
      </c>
      <c r="B11" s="27">
        <v>5840.0766661690359</v>
      </c>
      <c r="C11" s="27">
        <v>27.519797980777998</v>
      </c>
      <c r="D11" s="27">
        <v>13.741209829942877</v>
      </c>
      <c r="E11" s="24"/>
      <c r="F11" s="24"/>
      <c r="G11" s="24"/>
      <c r="H11" s="28">
        <f t="shared" si="1"/>
        <v>5881.3376739797568</v>
      </c>
    </row>
    <row r="12" spans="1:8" x14ac:dyDescent="0.2">
      <c r="A12" s="26" t="s">
        <v>10</v>
      </c>
      <c r="B12" s="27">
        <v>2052.0466126221154</v>
      </c>
      <c r="C12" s="29">
        <v>4.4906340321890426</v>
      </c>
      <c r="D12" s="27">
        <v>19.508417969845201</v>
      </c>
      <c r="E12" s="24"/>
      <c r="F12" s="24"/>
      <c r="G12" s="24"/>
      <c r="H12" s="28">
        <f t="shared" si="1"/>
        <v>2076.0456646241496</v>
      </c>
    </row>
    <row r="13" spans="1:8" x14ac:dyDescent="0.2">
      <c r="A13" s="26" t="s">
        <v>11</v>
      </c>
      <c r="B13" s="27">
        <v>1753.2257990000001</v>
      </c>
      <c r="C13" s="27">
        <v>76.853969750000005</v>
      </c>
      <c r="D13" s="27">
        <v>12.391759032</v>
      </c>
      <c r="E13" s="24"/>
      <c r="F13" s="24"/>
      <c r="G13" s="24"/>
      <c r="H13" s="28">
        <f t="shared" si="1"/>
        <v>1842.4715277820001</v>
      </c>
    </row>
    <row r="14" spans="1:8" x14ac:dyDescent="0.2">
      <c r="A14" s="26" t="s">
        <v>12</v>
      </c>
      <c r="B14" s="27">
        <v>5.6037100000000004</v>
      </c>
      <c r="C14" s="27">
        <v>3.5578749999999998E-3</v>
      </c>
      <c r="D14" s="27">
        <v>4.6334232000000003E-2</v>
      </c>
      <c r="E14" s="24"/>
      <c r="F14" s="24"/>
      <c r="G14" s="24"/>
      <c r="H14" s="28">
        <f t="shared" si="1"/>
        <v>5.6536021070000011</v>
      </c>
    </row>
    <row r="15" spans="1:8" x14ac:dyDescent="0.2">
      <c r="A15" s="22" t="s">
        <v>13</v>
      </c>
      <c r="B15" s="27">
        <f>SUM(B16:B17)</f>
        <v>71.337347999999992</v>
      </c>
      <c r="C15" s="27">
        <f>SUM(C16:C17)</f>
        <v>438.38301299</v>
      </c>
      <c r="D15" s="27">
        <f>SUM(D16:D17)</f>
        <v>0</v>
      </c>
      <c r="E15" s="24"/>
      <c r="F15" s="24"/>
      <c r="G15" s="24"/>
      <c r="H15" s="28">
        <f t="shared" si="1"/>
        <v>509.72036099000002</v>
      </c>
    </row>
    <row r="16" spans="1:8" x14ac:dyDescent="0.2">
      <c r="A16" s="26" t="s">
        <v>14</v>
      </c>
      <c r="B16" s="27">
        <v>71.335397999999998</v>
      </c>
      <c r="C16" s="27">
        <v>434.54744371499999</v>
      </c>
      <c r="D16" s="27"/>
      <c r="E16" s="24"/>
      <c r="F16" s="24"/>
      <c r="G16" s="24"/>
      <c r="H16" s="28">
        <f t="shared" si="1"/>
        <v>505.88284171499998</v>
      </c>
    </row>
    <row r="17" spans="1:8" ht="13.5" thickBot="1" x14ac:dyDescent="0.25">
      <c r="A17" s="30" t="s">
        <v>15</v>
      </c>
      <c r="B17" s="31">
        <v>1.9499999999999999E-3</v>
      </c>
      <c r="C17" s="31">
        <v>3.8355692750000001</v>
      </c>
      <c r="D17" s="31"/>
      <c r="E17" s="32"/>
      <c r="F17" s="32"/>
      <c r="G17" s="32"/>
      <c r="H17" s="33">
        <f t="shared" si="1"/>
        <v>3.837519275</v>
      </c>
    </row>
    <row r="18" spans="1:8" x14ac:dyDescent="0.2">
      <c r="A18" s="17" t="s">
        <v>16</v>
      </c>
      <c r="B18" s="34">
        <f t="shared" ref="B18:G18" si="2">SUM(B19:B26)</f>
        <v>2224.685599397817</v>
      </c>
      <c r="C18" s="34">
        <f t="shared" si="2"/>
        <v>19.473368086687497</v>
      </c>
      <c r="D18" s="34">
        <f t="shared" si="2"/>
        <v>450.07905560140597</v>
      </c>
      <c r="E18" s="34">
        <f t="shared" si="2"/>
        <v>196.33462120069501</v>
      </c>
      <c r="F18" s="34">
        <f t="shared" si="2"/>
        <v>79.894892104907498</v>
      </c>
      <c r="G18" s="35">
        <f t="shared" si="2"/>
        <v>7.2539332019999998</v>
      </c>
      <c r="H18" s="21">
        <f t="shared" si="1"/>
        <v>2977.7214695935127</v>
      </c>
    </row>
    <row r="19" spans="1:8" x14ac:dyDescent="0.2">
      <c r="A19" s="22" t="s">
        <v>17</v>
      </c>
      <c r="B19" s="23">
        <v>1092.4445508608169</v>
      </c>
      <c r="C19" s="23"/>
      <c r="D19" s="23"/>
      <c r="E19" s="36"/>
      <c r="F19" s="36"/>
      <c r="G19" s="36"/>
      <c r="H19" s="25">
        <f t="shared" si="1"/>
        <v>1092.4445508608169</v>
      </c>
    </row>
    <row r="20" spans="1:8" x14ac:dyDescent="0.2">
      <c r="A20" s="22" t="s">
        <v>18</v>
      </c>
      <c r="B20" s="27"/>
      <c r="C20" s="27"/>
      <c r="D20" s="27">
        <v>435.67599999999999</v>
      </c>
      <c r="E20" s="27"/>
      <c r="F20" s="27"/>
      <c r="G20" s="27"/>
      <c r="H20" s="28">
        <f t="shared" si="1"/>
        <v>435.67599999999999</v>
      </c>
    </row>
    <row r="21" spans="1:8" x14ac:dyDescent="0.2">
      <c r="A21" s="22" t="s">
        <v>19</v>
      </c>
      <c r="B21" s="27">
        <v>1110.9380000000001</v>
      </c>
      <c r="C21" s="27">
        <v>19.473368086687497</v>
      </c>
      <c r="D21" s="27">
        <v>3.2235359406000003E-2</v>
      </c>
      <c r="E21" s="24"/>
      <c r="F21" s="27">
        <v>79.888385902257497</v>
      </c>
      <c r="G21" s="37"/>
      <c r="H21" s="28">
        <f t="shared" si="1"/>
        <v>1210.3319893483513</v>
      </c>
    </row>
    <row r="22" spans="1:8" x14ac:dyDescent="0.2">
      <c r="A22" s="22" t="s">
        <v>59</v>
      </c>
      <c r="B22" s="27">
        <v>21.303048536999999</v>
      </c>
      <c r="C22" s="27"/>
      <c r="D22" s="27"/>
      <c r="E22" s="24"/>
      <c r="F22" s="24"/>
      <c r="G22" s="24"/>
      <c r="H22" s="28">
        <f t="shared" si="1"/>
        <v>21.303048536999999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196.33462120069501</v>
      </c>
      <c r="F24" s="27">
        <v>6.50620265E-3</v>
      </c>
      <c r="G24" s="27"/>
      <c r="H24" s="28">
        <f t="shared" si="1"/>
        <v>196.34112740334501</v>
      </c>
    </row>
    <row r="25" spans="1:8" x14ac:dyDescent="0.2">
      <c r="A25" s="22" t="s">
        <v>61</v>
      </c>
      <c r="B25" s="27"/>
      <c r="C25" s="27"/>
      <c r="D25" s="27">
        <v>14.370820242000001</v>
      </c>
      <c r="E25" s="27"/>
      <c r="F25" s="27"/>
      <c r="G25" s="27">
        <v>7.2539332019999998</v>
      </c>
      <c r="H25" s="28">
        <f t="shared" si="1"/>
        <v>21.624753444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3.1250840000000002</v>
      </c>
      <c r="C27" s="34">
        <f>SUM(C28:C36)</f>
        <v>998.58977619999996</v>
      </c>
      <c r="D27" s="34">
        <f>SUM(D28:D36)</f>
        <v>335.92260507200001</v>
      </c>
      <c r="E27" s="43"/>
      <c r="F27" s="43"/>
      <c r="G27" s="44"/>
      <c r="H27" s="21">
        <f t="shared" si="1"/>
        <v>1337.6374652720001</v>
      </c>
    </row>
    <row r="28" spans="1:8" x14ac:dyDescent="0.2">
      <c r="A28" s="22" t="s">
        <v>20</v>
      </c>
      <c r="B28" s="36"/>
      <c r="C28" s="23">
        <v>848.00348887500002</v>
      </c>
      <c r="D28" s="45"/>
      <c r="E28" s="24"/>
      <c r="F28" s="24"/>
      <c r="G28" s="24"/>
      <c r="H28" s="25">
        <f t="shared" si="1"/>
        <v>848.00348887500002</v>
      </c>
    </row>
    <row r="29" spans="1:8" x14ac:dyDescent="0.2">
      <c r="A29" s="22" t="s">
        <v>21</v>
      </c>
      <c r="B29" s="24"/>
      <c r="C29" s="27">
        <v>150.58157159999999</v>
      </c>
      <c r="D29" s="27">
        <v>55.625629726</v>
      </c>
      <c r="E29" s="24"/>
      <c r="F29" s="24"/>
      <c r="G29" s="24"/>
      <c r="H29" s="28">
        <f t="shared" si="1"/>
        <v>206.20720132599999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280.29551812599999</v>
      </c>
      <c r="E31" s="24"/>
      <c r="F31" s="24"/>
      <c r="G31" s="24"/>
      <c r="H31" s="28">
        <f t="shared" si="1"/>
        <v>280.29551812599999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4.7157249999999996E-3</v>
      </c>
      <c r="D33" s="27">
        <v>1.45722E-3</v>
      </c>
      <c r="E33" s="24"/>
      <c r="F33" s="24"/>
      <c r="G33" s="24"/>
      <c r="H33" s="28">
        <f t="shared" si="1"/>
        <v>6.1729449999999991E-3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2.645686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0.47939799999999999</v>
      </c>
      <c r="C36" s="31"/>
      <c r="D36" s="31"/>
      <c r="E36" s="32"/>
      <c r="F36" s="32"/>
      <c r="G36" s="32"/>
      <c r="H36" s="33">
        <f t="shared" si="1"/>
        <v>0.47939799999999999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0.60346</v>
      </c>
      <c r="C38" s="34">
        <f>SUM(C39:C43)</f>
        <v>286.25978822812499</v>
      </c>
      <c r="D38" s="34">
        <f>SUM(D39:D43)</f>
        <v>23.780346359999999</v>
      </c>
      <c r="E38" s="43"/>
      <c r="F38" s="43"/>
      <c r="G38" s="44"/>
      <c r="H38" s="52">
        <f t="shared" si="1"/>
        <v>310.64359458812498</v>
      </c>
    </row>
    <row r="39" spans="1:8" x14ac:dyDescent="0.2">
      <c r="A39" s="22" t="s">
        <v>25</v>
      </c>
      <c r="B39" s="23"/>
      <c r="C39" s="23">
        <v>187.9409565</v>
      </c>
      <c r="D39" s="23"/>
      <c r="E39" s="24"/>
      <c r="F39" s="24"/>
      <c r="G39" s="24"/>
      <c r="H39" s="25">
        <f t="shared" si="1"/>
        <v>187.9409565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0.60346</v>
      </c>
      <c r="C41" s="27">
        <v>5.1200774999999997E-2</v>
      </c>
      <c r="D41" s="27">
        <v>0.1892151</v>
      </c>
      <c r="E41" s="24"/>
      <c r="F41" s="24"/>
      <c r="G41" s="24"/>
      <c r="H41" s="28">
        <f t="shared" si="1"/>
        <v>0.84387587499999994</v>
      </c>
    </row>
    <row r="42" spans="1:8" x14ac:dyDescent="0.2">
      <c r="A42" s="22" t="s">
        <v>69</v>
      </c>
      <c r="B42" s="24"/>
      <c r="C42" s="27">
        <v>98.225614303124999</v>
      </c>
      <c r="D42" s="27">
        <v>23.591131260000001</v>
      </c>
      <c r="E42" s="24"/>
      <c r="F42" s="24"/>
      <c r="G42" s="24"/>
      <c r="H42" s="28">
        <f t="shared" si="1"/>
        <v>121.816745563125</v>
      </c>
    </row>
    <row r="43" spans="1:8" ht="13.5" thickBot="1" x14ac:dyDescent="0.25">
      <c r="A43" s="22" t="s">
        <v>71</v>
      </c>
      <c r="B43" s="27"/>
      <c r="C43" s="27">
        <v>4.2016650000000003E-2</v>
      </c>
      <c r="D43" s="27"/>
      <c r="E43" s="24"/>
      <c r="F43" s="24"/>
      <c r="G43" s="24"/>
      <c r="H43" s="28">
        <f t="shared" si="1"/>
        <v>4.2016650000000003E-2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41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31193.614192264442</v>
      </c>
      <c r="C7" s="15">
        <f t="shared" si="0"/>
        <v>1734.7413933919875</v>
      </c>
      <c r="D7" s="15">
        <f t="shared" si="0"/>
        <v>924.67762227732351</v>
      </c>
      <c r="E7" s="15">
        <f t="shared" si="0"/>
        <v>231.24875790487002</v>
      </c>
      <c r="F7" s="15">
        <f t="shared" si="0"/>
        <v>79.728577056368167</v>
      </c>
      <c r="G7" s="15">
        <f t="shared" si="0"/>
        <v>8.1874690787999995</v>
      </c>
      <c r="H7" s="16">
        <f>SUM(B7:G7)</f>
        <v>34172.198011973793</v>
      </c>
    </row>
    <row r="8" spans="1:8" x14ac:dyDescent="0.2">
      <c r="A8" s="17" t="s">
        <v>6</v>
      </c>
      <c r="B8" s="18">
        <f>SUM(B9,B15)</f>
        <v>28920.930279530501</v>
      </c>
      <c r="C8" s="18">
        <f>SUM(C9,C15)</f>
        <v>500.99127334669367</v>
      </c>
      <c r="D8" s="18">
        <f>SUM(D9,D15)</f>
        <v>196.41656453547347</v>
      </c>
      <c r="E8" s="19"/>
      <c r="F8" s="19"/>
      <c r="G8" s="20"/>
      <c r="H8" s="21">
        <f t="shared" ref="H8:H44" si="1">SUM(B8:G8)</f>
        <v>29618.33811741267</v>
      </c>
    </row>
    <row r="9" spans="1:8" x14ac:dyDescent="0.2">
      <c r="A9" s="22" t="s">
        <v>7</v>
      </c>
      <c r="B9" s="23">
        <f>SUM(B10:B14)</f>
        <v>28849.159832840502</v>
      </c>
      <c r="C9" s="23">
        <f>SUM(C10:C14)</f>
        <v>121.20667094419369</v>
      </c>
      <c r="D9" s="23">
        <f>SUM(D10:D14)</f>
        <v>196.41656453547347</v>
      </c>
      <c r="E9" s="24"/>
      <c r="F9" s="24"/>
      <c r="G9" s="24"/>
      <c r="H9" s="25">
        <f t="shared" si="1"/>
        <v>29166.783068320168</v>
      </c>
    </row>
    <row r="10" spans="1:8" x14ac:dyDescent="0.2">
      <c r="A10" s="26" t="s">
        <v>8</v>
      </c>
      <c r="B10" s="27">
        <v>18757.892883513538</v>
      </c>
      <c r="C10" s="27">
        <v>4.9690100651608997</v>
      </c>
      <c r="D10" s="27">
        <v>148.43492300739436</v>
      </c>
      <c r="E10" s="24"/>
      <c r="F10" s="24"/>
      <c r="G10" s="24"/>
      <c r="H10" s="28">
        <f t="shared" si="1"/>
        <v>18911.296816586091</v>
      </c>
    </row>
    <row r="11" spans="1:8" x14ac:dyDescent="0.2">
      <c r="A11" s="26" t="s">
        <v>9</v>
      </c>
      <c r="B11" s="27">
        <v>6064.5662556893421</v>
      </c>
      <c r="C11" s="27">
        <v>31.760661051197875</v>
      </c>
      <c r="D11" s="27">
        <v>14.951600348910226</v>
      </c>
      <c r="E11" s="24"/>
      <c r="F11" s="24"/>
      <c r="G11" s="24"/>
      <c r="H11" s="28">
        <f t="shared" si="1"/>
        <v>6111.2785170894495</v>
      </c>
    </row>
    <row r="12" spans="1:8" x14ac:dyDescent="0.2">
      <c r="A12" s="26" t="s">
        <v>10</v>
      </c>
      <c r="B12" s="27">
        <v>2147.5492986376198</v>
      </c>
      <c r="C12" s="29">
        <v>4.420871727834931</v>
      </c>
      <c r="D12" s="27">
        <v>20.317327505168851</v>
      </c>
      <c r="E12" s="24"/>
      <c r="F12" s="24"/>
      <c r="G12" s="24"/>
      <c r="H12" s="28">
        <f t="shared" si="1"/>
        <v>2172.2874978706236</v>
      </c>
    </row>
    <row r="13" spans="1:8" x14ac:dyDescent="0.2">
      <c r="A13" s="26" t="s">
        <v>11</v>
      </c>
      <c r="B13" s="27">
        <v>1873.1294949999999</v>
      </c>
      <c r="C13" s="27">
        <v>80.052670024999998</v>
      </c>
      <c r="D13" s="27">
        <v>12.662992969999999</v>
      </c>
      <c r="E13" s="24"/>
      <c r="F13" s="24"/>
      <c r="G13" s="24"/>
      <c r="H13" s="28">
        <f t="shared" si="1"/>
        <v>1965.8451579949999</v>
      </c>
    </row>
    <row r="14" spans="1:8" x14ac:dyDescent="0.2">
      <c r="A14" s="26" t="s">
        <v>12</v>
      </c>
      <c r="B14" s="27">
        <v>6.0218999999999996</v>
      </c>
      <c r="C14" s="27">
        <v>3.4580750000000001E-3</v>
      </c>
      <c r="D14" s="27">
        <v>4.9720703999999998E-2</v>
      </c>
      <c r="E14" s="24"/>
      <c r="F14" s="24"/>
      <c r="G14" s="24"/>
      <c r="H14" s="28">
        <f t="shared" si="1"/>
        <v>6.075078779</v>
      </c>
    </row>
    <row r="15" spans="1:8" x14ac:dyDescent="0.2">
      <c r="A15" s="22" t="s">
        <v>13</v>
      </c>
      <c r="B15" s="27">
        <f>SUM(B16:B17)</f>
        <v>71.77044669</v>
      </c>
      <c r="C15" s="27">
        <f>SUM(C16:C17)</f>
        <v>379.78460240250001</v>
      </c>
      <c r="D15" s="27">
        <f>SUM(D16:D17)</f>
        <v>0</v>
      </c>
      <c r="E15" s="24"/>
      <c r="F15" s="24"/>
      <c r="G15" s="24"/>
      <c r="H15" s="28">
        <f t="shared" si="1"/>
        <v>451.55504909249998</v>
      </c>
    </row>
    <row r="16" spans="1:8" x14ac:dyDescent="0.2">
      <c r="A16" s="26" t="s">
        <v>14</v>
      </c>
      <c r="B16" s="27">
        <v>71.768604690000004</v>
      </c>
      <c r="C16" s="27">
        <v>376.38708562750003</v>
      </c>
      <c r="D16" s="27"/>
      <c r="E16" s="24"/>
      <c r="F16" s="24"/>
      <c r="G16" s="24"/>
      <c r="H16" s="28">
        <f t="shared" si="1"/>
        <v>448.15569031750005</v>
      </c>
    </row>
    <row r="17" spans="1:8" ht="13.5" thickBot="1" x14ac:dyDescent="0.25">
      <c r="A17" s="30" t="s">
        <v>15</v>
      </c>
      <c r="B17" s="31">
        <v>1.8420000000000001E-3</v>
      </c>
      <c r="C17" s="31">
        <v>3.3975167750000002</v>
      </c>
      <c r="D17" s="31"/>
      <c r="E17" s="32"/>
      <c r="F17" s="32"/>
      <c r="G17" s="32"/>
      <c r="H17" s="33">
        <f t="shared" si="1"/>
        <v>3.3993587750000001</v>
      </c>
    </row>
    <row r="18" spans="1:8" x14ac:dyDescent="0.2">
      <c r="A18" s="17" t="s">
        <v>16</v>
      </c>
      <c r="B18" s="34">
        <f t="shared" ref="B18:G18" si="2">SUM(B19:B26)</f>
        <v>2269.0515407339417</v>
      </c>
      <c r="C18" s="34">
        <f t="shared" si="2"/>
        <v>21.278219206231331</v>
      </c>
      <c r="D18" s="34">
        <f t="shared" si="2"/>
        <v>384.76673576184999</v>
      </c>
      <c r="E18" s="34">
        <f t="shared" si="2"/>
        <v>231.24875790487002</v>
      </c>
      <c r="F18" s="34">
        <f t="shared" si="2"/>
        <v>79.728577056368167</v>
      </c>
      <c r="G18" s="35">
        <f t="shared" si="2"/>
        <v>8.1874690787999995</v>
      </c>
      <c r="H18" s="21">
        <f t="shared" si="1"/>
        <v>2994.2612997420615</v>
      </c>
    </row>
    <row r="19" spans="1:8" x14ac:dyDescent="0.2">
      <c r="A19" s="22" t="s">
        <v>17</v>
      </c>
      <c r="B19" s="23">
        <v>1123.2564782841414</v>
      </c>
      <c r="C19" s="23"/>
      <c r="D19" s="23"/>
      <c r="E19" s="36"/>
      <c r="F19" s="36"/>
      <c r="G19" s="36"/>
      <c r="H19" s="25">
        <f t="shared" si="1"/>
        <v>1123.2564782841414</v>
      </c>
    </row>
    <row r="20" spans="1:8" x14ac:dyDescent="0.2">
      <c r="A20" s="22" t="s">
        <v>18</v>
      </c>
      <c r="B20" s="27"/>
      <c r="C20" s="27"/>
      <c r="D20" s="27">
        <v>372.55381552199998</v>
      </c>
      <c r="E20" s="27"/>
      <c r="F20" s="27"/>
      <c r="G20" s="27"/>
      <c r="H20" s="28">
        <f t="shared" si="1"/>
        <v>372.55381552199998</v>
      </c>
    </row>
    <row r="21" spans="1:8" x14ac:dyDescent="0.2">
      <c r="A21" s="22" t="s">
        <v>19</v>
      </c>
      <c r="B21" s="27">
        <v>1125.0540000000001</v>
      </c>
      <c r="C21" s="27">
        <v>21.278219206231331</v>
      </c>
      <c r="D21" s="27">
        <v>1.873729385E-2</v>
      </c>
      <c r="E21" s="24"/>
      <c r="F21" s="27">
        <v>79.722103223038161</v>
      </c>
      <c r="G21" s="37"/>
      <c r="H21" s="28">
        <f t="shared" si="1"/>
        <v>1226.0730597231197</v>
      </c>
    </row>
    <row r="22" spans="1:8" x14ac:dyDescent="0.2">
      <c r="A22" s="22" t="s">
        <v>59</v>
      </c>
      <c r="B22" s="27">
        <v>20.741062449800001</v>
      </c>
      <c r="C22" s="27"/>
      <c r="D22" s="27"/>
      <c r="E22" s="24"/>
      <c r="F22" s="24"/>
      <c r="G22" s="24"/>
      <c r="H22" s="28">
        <f t="shared" si="1"/>
        <v>20.741062449800001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231.24875790487002</v>
      </c>
      <c r="F24" s="27">
        <v>6.4738333299999996E-3</v>
      </c>
      <c r="G24" s="27"/>
      <c r="H24" s="28">
        <f t="shared" si="1"/>
        <v>231.25523173820002</v>
      </c>
    </row>
    <row r="25" spans="1:8" x14ac:dyDescent="0.2">
      <c r="A25" s="22" t="s">
        <v>61</v>
      </c>
      <c r="B25" s="27"/>
      <c r="C25" s="27"/>
      <c r="D25" s="27">
        <v>12.194182946</v>
      </c>
      <c r="E25" s="27"/>
      <c r="F25" s="27"/>
      <c r="G25" s="27">
        <v>8.1874690787999995</v>
      </c>
      <c r="H25" s="28">
        <f t="shared" si="1"/>
        <v>20.381652024799997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3.0700960000000004</v>
      </c>
      <c r="C27" s="34">
        <f>SUM(C28:C36)</f>
        <v>953.46822152499988</v>
      </c>
      <c r="D27" s="34">
        <f>SUM(D28:D36)</f>
        <v>322.18472073800001</v>
      </c>
      <c r="E27" s="43"/>
      <c r="F27" s="43"/>
      <c r="G27" s="44"/>
      <c r="H27" s="21">
        <f t="shared" si="1"/>
        <v>1278.723038263</v>
      </c>
    </row>
    <row r="28" spans="1:8" x14ac:dyDescent="0.2">
      <c r="A28" s="22" t="s">
        <v>20</v>
      </c>
      <c r="B28" s="36"/>
      <c r="C28" s="23">
        <v>810.49006462499995</v>
      </c>
      <c r="D28" s="45"/>
      <c r="E28" s="24"/>
      <c r="F28" s="24"/>
      <c r="G28" s="24"/>
      <c r="H28" s="25">
        <f t="shared" si="1"/>
        <v>810.49006462499995</v>
      </c>
    </row>
    <row r="29" spans="1:8" x14ac:dyDescent="0.2">
      <c r="A29" s="22" t="s">
        <v>21</v>
      </c>
      <c r="B29" s="24"/>
      <c r="C29" s="27">
        <v>142.973441175</v>
      </c>
      <c r="D29" s="27">
        <v>54.310311962</v>
      </c>
      <c r="E29" s="24"/>
      <c r="F29" s="24"/>
      <c r="G29" s="24"/>
      <c r="H29" s="28">
        <f t="shared" si="1"/>
        <v>197.28375313700002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267.87295155599998</v>
      </c>
      <c r="E31" s="24"/>
      <c r="F31" s="24"/>
      <c r="G31" s="24"/>
      <c r="H31" s="28">
        <f t="shared" si="1"/>
        <v>267.87295155599998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4.7157249999999996E-3</v>
      </c>
      <c r="D33" s="27">
        <v>1.45722E-3</v>
      </c>
      <c r="E33" s="24"/>
      <c r="F33" s="24"/>
      <c r="G33" s="24"/>
      <c r="H33" s="28">
        <f t="shared" si="1"/>
        <v>6.1729449999999991E-3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2.6042070000000002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0.465889</v>
      </c>
      <c r="C36" s="31"/>
      <c r="D36" s="31"/>
      <c r="E36" s="32"/>
      <c r="F36" s="32"/>
      <c r="G36" s="32"/>
      <c r="H36" s="33">
        <f t="shared" si="1"/>
        <v>0.465889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0.562276</v>
      </c>
      <c r="C38" s="34">
        <f>SUM(C39:C43)</f>
        <v>259.00367931406248</v>
      </c>
      <c r="D38" s="34">
        <f>SUM(D39:D43)</f>
        <v>21.309601241999999</v>
      </c>
      <c r="E38" s="43"/>
      <c r="F38" s="43"/>
      <c r="G38" s="44"/>
      <c r="H38" s="52">
        <f t="shared" si="1"/>
        <v>280.87555655606246</v>
      </c>
    </row>
    <row r="39" spans="1:8" x14ac:dyDescent="0.2">
      <c r="A39" s="22" t="s">
        <v>25</v>
      </c>
      <c r="B39" s="23"/>
      <c r="C39" s="23">
        <v>171.29089052500001</v>
      </c>
      <c r="D39" s="23"/>
      <c r="E39" s="24"/>
      <c r="F39" s="24"/>
      <c r="G39" s="24"/>
      <c r="H39" s="25">
        <f t="shared" si="1"/>
        <v>171.29089052500001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0.562276</v>
      </c>
      <c r="C41" s="27">
        <v>2.7153125E-2</v>
      </c>
      <c r="D41" s="27">
        <v>0.101307782</v>
      </c>
      <c r="E41" s="24"/>
      <c r="F41" s="24"/>
      <c r="G41" s="24"/>
      <c r="H41" s="28">
        <f t="shared" si="1"/>
        <v>0.69073690700000001</v>
      </c>
    </row>
    <row r="42" spans="1:8" x14ac:dyDescent="0.2">
      <c r="A42" s="22" t="s">
        <v>69</v>
      </c>
      <c r="B42" s="24"/>
      <c r="C42" s="27">
        <v>87.643619014062494</v>
      </c>
      <c r="D42" s="27">
        <v>21.20829346</v>
      </c>
      <c r="E42" s="24"/>
      <c r="F42" s="24"/>
      <c r="G42" s="24"/>
      <c r="H42" s="28">
        <f t="shared" si="1"/>
        <v>108.85191247406249</v>
      </c>
    </row>
    <row r="43" spans="1:8" ht="13.5" thickBot="1" x14ac:dyDescent="0.25">
      <c r="A43" s="22" t="s">
        <v>71</v>
      </c>
      <c r="B43" s="27"/>
      <c r="C43" s="27">
        <v>4.2016650000000003E-2</v>
      </c>
      <c r="D43" s="27"/>
      <c r="E43" s="24"/>
      <c r="F43" s="24"/>
      <c r="G43" s="24"/>
      <c r="H43" s="28">
        <f t="shared" si="1"/>
        <v>4.2016650000000003E-2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40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32213.695142379955</v>
      </c>
      <c r="C7" s="15">
        <f t="shared" si="0"/>
        <v>1687.3537545238898</v>
      </c>
      <c r="D7" s="15">
        <f t="shared" si="0"/>
        <v>991.52729950287596</v>
      </c>
      <c r="E7" s="15">
        <f t="shared" si="0"/>
        <v>262.21571541649502</v>
      </c>
      <c r="F7" s="15">
        <f t="shared" si="0"/>
        <v>99.325486745698484</v>
      </c>
      <c r="G7" s="15">
        <f t="shared" si="0"/>
        <v>8.1371376000000009</v>
      </c>
      <c r="H7" s="16">
        <f>SUM(B7:G7)</f>
        <v>35262.254536168919</v>
      </c>
    </row>
    <row r="8" spans="1:8" x14ac:dyDescent="0.2">
      <c r="A8" s="17" t="s">
        <v>6</v>
      </c>
      <c r="B8" s="18">
        <f>SUM(B9,B15)</f>
        <v>29647.178339296042</v>
      </c>
      <c r="C8" s="18">
        <f>SUM(C9,C15)</f>
        <v>485.30746829218913</v>
      </c>
      <c r="D8" s="18">
        <f>SUM(D9,D15)</f>
        <v>204.27121125497993</v>
      </c>
      <c r="E8" s="19"/>
      <c r="F8" s="19"/>
      <c r="G8" s="20"/>
      <c r="H8" s="21">
        <f t="shared" ref="H8:H44" si="1">SUM(B8:G8)</f>
        <v>30336.757018843215</v>
      </c>
    </row>
    <row r="9" spans="1:8" x14ac:dyDescent="0.2">
      <c r="A9" s="22" t="s">
        <v>7</v>
      </c>
      <c r="B9" s="23">
        <f>SUM(B10:B14)</f>
        <v>29558.664109296042</v>
      </c>
      <c r="C9" s="23">
        <f>SUM(C10:C14)</f>
        <v>119.76842561718917</v>
      </c>
      <c r="D9" s="23">
        <f>SUM(D10:D14)</f>
        <v>204.27121125497993</v>
      </c>
      <c r="E9" s="24"/>
      <c r="F9" s="24"/>
      <c r="G9" s="24"/>
      <c r="H9" s="25">
        <f t="shared" si="1"/>
        <v>29882.703746168212</v>
      </c>
    </row>
    <row r="10" spans="1:8" x14ac:dyDescent="0.2">
      <c r="A10" s="26" t="s">
        <v>8</v>
      </c>
      <c r="B10" s="27">
        <v>19684.804874205336</v>
      </c>
      <c r="C10" s="27">
        <v>5.2230075546009767</v>
      </c>
      <c r="D10" s="27">
        <v>155.21668249899903</v>
      </c>
      <c r="E10" s="24"/>
      <c r="F10" s="24"/>
      <c r="G10" s="24"/>
      <c r="H10" s="28">
        <f t="shared" si="1"/>
        <v>19845.244564258934</v>
      </c>
    </row>
    <row r="11" spans="1:8" x14ac:dyDescent="0.2">
      <c r="A11" s="26" t="s">
        <v>9</v>
      </c>
      <c r="B11" s="27">
        <v>5902.1080151801189</v>
      </c>
      <c r="C11" s="27">
        <v>29.486582624453067</v>
      </c>
      <c r="D11" s="27">
        <v>14.67937771317257</v>
      </c>
      <c r="E11" s="24"/>
      <c r="F11" s="24"/>
      <c r="G11" s="24"/>
      <c r="H11" s="28">
        <f t="shared" si="1"/>
        <v>5946.2739755177445</v>
      </c>
    </row>
    <row r="12" spans="1:8" x14ac:dyDescent="0.2">
      <c r="A12" s="26" t="s">
        <v>10</v>
      </c>
      <c r="B12" s="27">
        <v>2257.5401329105839</v>
      </c>
      <c r="C12" s="29">
        <v>4.0226146131351213</v>
      </c>
      <c r="D12" s="27">
        <v>21.345720286808305</v>
      </c>
      <c r="E12" s="24"/>
      <c r="F12" s="24"/>
      <c r="G12" s="24"/>
      <c r="H12" s="28">
        <f t="shared" si="1"/>
        <v>2282.9084678105273</v>
      </c>
    </row>
    <row r="13" spans="1:8" x14ac:dyDescent="0.2">
      <c r="A13" s="26" t="s">
        <v>11</v>
      </c>
      <c r="B13" s="27">
        <v>1707.7302319999999</v>
      </c>
      <c r="C13" s="27">
        <v>81.032551499999997</v>
      </c>
      <c r="D13" s="27">
        <v>12.975617915999999</v>
      </c>
      <c r="E13" s="24"/>
      <c r="F13" s="24"/>
      <c r="G13" s="24"/>
      <c r="H13" s="28">
        <f t="shared" si="1"/>
        <v>1801.7384014159998</v>
      </c>
    </row>
    <row r="14" spans="1:8" x14ac:dyDescent="0.2">
      <c r="A14" s="26" t="s">
        <v>12</v>
      </c>
      <c r="B14" s="27">
        <v>6.480855</v>
      </c>
      <c r="C14" s="27">
        <v>3.6693250000000002E-3</v>
      </c>
      <c r="D14" s="27">
        <v>5.3812840000000001E-2</v>
      </c>
      <c r="E14" s="24"/>
      <c r="F14" s="24"/>
      <c r="G14" s="24"/>
      <c r="H14" s="28">
        <f t="shared" si="1"/>
        <v>6.5383371649999997</v>
      </c>
    </row>
    <row r="15" spans="1:8" x14ac:dyDescent="0.2">
      <c r="A15" s="22" t="s">
        <v>13</v>
      </c>
      <c r="B15" s="27">
        <f>SUM(B16:B17)</f>
        <v>88.514229999999998</v>
      </c>
      <c r="C15" s="27">
        <f>SUM(C16:C17)</f>
        <v>365.53904267499996</v>
      </c>
      <c r="D15" s="27">
        <f>SUM(D16:D17)</f>
        <v>0</v>
      </c>
      <c r="E15" s="24"/>
      <c r="F15" s="24"/>
      <c r="G15" s="24"/>
      <c r="H15" s="28">
        <f t="shared" si="1"/>
        <v>454.05327267499996</v>
      </c>
    </row>
    <row r="16" spans="1:8" x14ac:dyDescent="0.2">
      <c r="A16" s="26" t="s">
        <v>14</v>
      </c>
      <c r="B16" s="27">
        <v>88.513103999999998</v>
      </c>
      <c r="C16" s="27">
        <v>362.60292207499998</v>
      </c>
      <c r="D16" s="27"/>
      <c r="E16" s="24"/>
      <c r="F16" s="24"/>
      <c r="G16" s="24"/>
      <c r="H16" s="28">
        <f t="shared" si="1"/>
        <v>451.11602607499998</v>
      </c>
    </row>
    <row r="17" spans="1:8" ht="13.5" thickBot="1" x14ac:dyDescent="0.25">
      <c r="A17" s="30" t="s">
        <v>15</v>
      </c>
      <c r="B17" s="31">
        <v>1.126E-3</v>
      </c>
      <c r="C17" s="31">
        <v>2.9361206000000002</v>
      </c>
      <c r="D17" s="31"/>
      <c r="E17" s="32"/>
      <c r="F17" s="32"/>
      <c r="G17" s="32"/>
      <c r="H17" s="33">
        <f t="shared" si="1"/>
        <v>2.9372466000000004</v>
      </c>
    </row>
    <row r="18" spans="1:8" x14ac:dyDescent="0.2">
      <c r="A18" s="17" t="s">
        <v>16</v>
      </c>
      <c r="B18" s="34">
        <f t="shared" ref="B18:G18" si="2">SUM(B19:B26)</f>
        <v>2563.2476540839125</v>
      </c>
      <c r="C18" s="34">
        <f t="shared" si="2"/>
        <v>21.448547712950692</v>
      </c>
      <c r="D18" s="34">
        <f t="shared" si="2"/>
        <v>451.64928629189598</v>
      </c>
      <c r="E18" s="34">
        <f t="shared" si="2"/>
        <v>262.21571541649502</v>
      </c>
      <c r="F18" s="34">
        <f t="shared" si="2"/>
        <v>99.325486745698484</v>
      </c>
      <c r="G18" s="35">
        <f t="shared" si="2"/>
        <v>8.1371376000000009</v>
      </c>
      <c r="H18" s="21">
        <f t="shared" si="1"/>
        <v>3406.0238278509528</v>
      </c>
    </row>
    <row r="19" spans="1:8" x14ac:dyDescent="0.2">
      <c r="A19" s="22" t="s">
        <v>17</v>
      </c>
      <c r="B19" s="23">
        <v>1100.3180526397125</v>
      </c>
      <c r="C19" s="23"/>
      <c r="D19" s="23"/>
      <c r="E19" s="36"/>
      <c r="F19" s="36"/>
      <c r="G19" s="36"/>
      <c r="H19" s="25">
        <f t="shared" si="1"/>
        <v>1100.3180526397125</v>
      </c>
    </row>
    <row r="20" spans="1:8" x14ac:dyDescent="0.2">
      <c r="A20" s="22" t="s">
        <v>18</v>
      </c>
      <c r="B20" s="27"/>
      <c r="C20" s="27"/>
      <c r="D20" s="27">
        <v>436.12299999999999</v>
      </c>
      <c r="E20" s="27"/>
      <c r="F20" s="27"/>
      <c r="G20" s="27"/>
      <c r="H20" s="28">
        <f t="shared" si="1"/>
        <v>436.12299999999999</v>
      </c>
    </row>
    <row r="21" spans="1:8" x14ac:dyDescent="0.2">
      <c r="A21" s="22" t="s">
        <v>19</v>
      </c>
      <c r="B21" s="27">
        <v>1440.6510000000001</v>
      </c>
      <c r="C21" s="27">
        <v>21.448547712950692</v>
      </c>
      <c r="D21" s="27">
        <v>3.4028873895999998E-2</v>
      </c>
      <c r="E21" s="24"/>
      <c r="F21" s="27">
        <v>99.315569666758478</v>
      </c>
      <c r="G21" s="37"/>
      <c r="H21" s="28">
        <f t="shared" si="1"/>
        <v>1561.449146253605</v>
      </c>
    </row>
    <row r="22" spans="1:8" x14ac:dyDescent="0.2">
      <c r="A22" s="22" t="s">
        <v>59</v>
      </c>
      <c r="B22" s="27">
        <v>22.2786014442</v>
      </c>
      <c r="C22" s="27"/>
      <c r="D22" s="27"/>
      <c r="E22" s="24"/>
      <c r="F22" s="24"/>
      <c r="G22" s="24"/>
      <c r="H22" s="28">
        <f t="shared" si="1"/>
        <v>22.2786014442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262.21571541649502</v>
      </c>
      <c r="F24" s="27">
        <v>9.9170789400000008E-3</v>
      </c>
      <c r="G24" s="27"/>
      <c r="H24" s="28">
        <f t="shared" si="1"/>
        <v>262.22563249543504</v>
      </c>
    </row>
    <row r="25" spans="1:8" x14ac:dyDescent="0.2">
      <c r="A25" s="22" t="s">
        <v>61</v>
      </c>
      <c r="B25" s="27"/>
      <c r="C25" s="27"/>
      <c r="D25" s="27">
        <v>15.492257417999999</v>
      </c>
      <c r="E25" s="27"/>
      <c r="F25" s="27"/>
      <c r="G25" s="27">
        <v>8.1371376000000009</v>
      </c>
      <c r="H25" s="28">
        <f t="shared" si="1"/>
        <v>23.629395018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2.7497730000000002</v>
      </c>
      <c r="C27" s="34">
        <f>SUM(C28:C36)</f>
        <v>925.67355474999999</v>
      </c>
      <c r="D27" s="34">
        <f>SUM(D28:D36)</f>
        <v>315.03829006000001</v>
      </c>
      <c r="E27" s="43"/>
      <c r="F27" s="43"/>
      <c r="G27" s="44"/>
      <c r="H27" s="21">
        <f t="shared" si="1"/>
        <v>1243.46161781</v>
      </c>
    </row>
    <row r="28" spans="1:8" x14ac:dyDescent="0.2">
      <c r="A28" s="22" t="s">
        <v>20</v>
      </c>
      <c r="B28" s="36"/>
      <c r="C28" s="23">
        <v>804.07586485000002</v>
      </c>
      <c r="D28" s="45"/>
      <c r="E28" s="24"/>
      <c r="F28" s="24"/>
      <c r="G28" s="24"/>
      <c r="H28" s="25">
        <f t="shared" si="1"/>
        <v>804.07586485000002</v>
      </c>
    </row>
    <row r="29" spans="1:8" x14ac:dyDescent="0.2">
      <c r="A29" s="22" t="s">
        <v>21</v>
      </c>
      <c r="B29" s="24"/>
      <c r="C29" s="27">
        <v>121.593760125</v>
      </c>
      <c r="D29" s="27">
        <v>54.119072846000002</v>
      </c>
      <c r="E29" s="24"/>
      <c r="F29" s="24"/>
      <c r="G29" s="24"/>
      <c r="H29" s="28">
        <f t="shared" si="1"/>
        <v>175.71283297100001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260.91800286400002</v>
      </c>
      <c r="E31" s="24"/>
      <c r="F31" s="24"/>
      <c r="G31" s="24"/>
      <c r="H31" s="28">
        <f t="shared" si="1"/>
        <v>260.91800286400002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3.9297749999999999E-3</v>
      </c>
      <c r="D33" s="27">
        <v>1.2143500000000001E-3</v>
      </c>
      <c r="E33" s="24"/>
      <c r="F33" s="24"/>
      <c r="G33" s="24"/>
      <c r="H33" s="28">
        <f t="shared" si="1"/>
        <v>5.1441250000000003E-3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2.1965840000000001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0.55318900000000004</v>
      </c>
      <c r="C36" s="31"/>
      <c r="D36" s="31"/>
      <c r="E36" s="32"/>
      <c r="F36" s="32"/>
      <c r="G36" s="32"/>
      <c r="H36" s="33">
        <f t="shared" si="1"/>
        <v>0.55318900000000004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0.51937599999999995</v>
      </c>
      <c r="C38" s="34">
        <f>SUM(C39:C43)</f>
        <v>254.92418376875003</v>
      </c>
      <c r="D38" s="34">
        <f>SUM(D39:D43)</f>
        <v>20.568511896</v>
      </c>
      <c r="E38" s="43"/>
      <c r="F38" s="43"/>
      <c r="G38" s="44"/>
      <c r="H38" s="52">
        <f t="shared" si="1"/>
        <v>276.01207166475001</v>
      </c>
    </row>
    <row r="39" spans="1:8" x14ac:dyDescent="0.2">
      <c r="A39" s="22" t="s">
        <v>25</v>
      </c>
      <c r="B39" s="23"/>
      <c r="C39" s="23">
        <v>172.07388270000001</v>
      </c>
      <c r="D39" s="23"/>
      <c r="E39" s="24"/>
      <c r="F39" s="24"/>
      <c r="G39" s="24"/>
      <c r="H39" s="25">
        <f t="shared" si="1"/>
        <v>172.07388270000001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0.51937599999999995</v>
      </c>
      <c r="C41" s="27">
        <v>4.6142774999999997E-2</v>
      </c>
      <c r="D41" s="27">
        <v>0.166931256</v>
      </c>
      <c r="E41" s="24"/>
      <c r="F41" s="24"/>
      <c r="G41" s="24"/>
      <c r="H41" s="28">
        <f t="shared" si="1"/>
        <v>0.73245003099999995</v>
      </c>
    </row>
    <row r="42" spans="1:8" x14ac:dyDescent="0.2">
      <c r="A42" s="22" t="s">
        <v>69</v>
      </c>
      <c r="B42" s="24"/>
      <c r="C42" s="27">
        <v>82.764565668749995</v>
      </c>
      <c r="D42" s="27">
        <v>20.401580639999999</v>
      </c>
      <c r="E42" s="24"/>
      <c r="F42" s="24"/>
      <c r="G42" s="24"/>
      <c r="H42" s="28">
        <f t="shared" si="1"/>
        <v>103.16614630875</v>
      </c>
    </row>
    <row r="43" spans="1:8" ht="13.5" thickBot="1" x14ac:dyDescent="0.25">
      <c r="A43" s="22" t="s">
        <v>71</v>
      </c>
      <c r="B43" s="27"/>
      <c r="C43" s="27">
        <v>3.9592624999999999E-2</v>
      </c>
      <c r="D43" s="27"/>
      <c r="E43" s="24"/>
      <c r="F43" s="24"/>
      <c r="G43" s="24"/>
      <c r="H43" s="28">
        <f t="shared" si="1"/>
        <v>3.9592624999999999E-2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39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29090.097104116125</v>
      </c>
      <c r="C7" s="15">
        <f t="shared" si="0"/>
        <v>1638.1079430847758</v>
      </c>
      <c r="D7" s="15">
        <f t="shared" si="0"/>
        <v>992.46726556135991</v>
      </c>
      <c r="E7" s="15">
        <f t="shared" si="0"/>
        <v>316.37624378099298</v>
      </c>
      <c r="F7" s="15">
        <f t="shared" si="0"/>
        <v>82.035311996449337</v>
      </c>
      <c r="G7" s="15">
        <f t="shared" si="0"/>
        <v>9.2925302904000002</v>
      </c>
      <c r="H7" s="16">
        <f>SUM(B7:G7)</f>
        <v>32128.376398830103</v>
      </c>
    </row>
    <row r="8" spans="1:8" x14ac:dyDescent="0.2">
      <c r="A8" s="17" t="s">
        <v>6</v>
      </c>
      <c r="B8" s="18">
        <f>SUM(B9,B15)</f>
        <v>26306.941286788802</v>
      </c>
      <c r="C8" s="18">
        <f>SUM(C9,C15)</f>
        <v>468.32284457406348</v>
      </c>
      <c r="D8" s="18">
        <f>SUM(D9,D15)</f>
        <v>185.94719623974586</v>
      </c>
      <c r="E8" s="19"/>
      <c r="F8" s="19"/>
      <c r="G8" s="20"/>
      <c r="H8" s="21">
        <f t="shared" ref="H8:H44" si="1">SUM(B8:G8)</f>
        <v>26961.211327602614</v>
      </c>
    </row>
    <row r="9" spans="1:8" x14ac:dyDescent="0.2">
      <c r="A9" s="22" t="s">
        <v>7</v>
      </c>
      <c r="B9" s="23">
        <f>SUM(B10:B14)</f>
        <v>26183.187860788803</v>
      </c>
      <c r="C9" s="23">
        <f>SUM(C10:C14)</f>
        <v>114.76187469906354</v>
      </c>
      <c r="D9" s="23">
        <f>SUM(D10:D14)</f>
        <v>185.94719623974586</v>
      </c>
      <c r="E9" s="24"/>
      <c r="F9" s="24"/>
      <c r="G9" s="24"/>
      <c r="H9" s="25">
        <f t="shared" si="1"/>
        <v>26483.896931727613</v>
      </c>
    </row>
    <row r="10" spans="1:8" x14ac:dyDescent="0.2">
      <c r="A10" s="26" t="s">
        <v>8</v>
      </c>
      <c r="B10" s="27">
        <v>16772.194574469177</v>
      </c>
      <c r="C10" s="27">
        <v>8.7659617285391622</v>
      </c>
      <c r="D10" s="27">
        <v>136.32264833525491</v>
      </c>
      <c r="E10" s="24"/>
      <c r="F10" s="24"/>
      <c r="G10" s="24"/>
      <c r="H10" s="28">
        <f t="shared" si="1"/>
        <v>16917.283184532971</v>
      </c>
    </row>
    <row r="11" spans="1:8" x14ac:dyDescent="0.2">
      <c r="A11" s="26" t="s">
        <v>9</v>
      </c>
      <c r="B11" s="27">
        <v>5256.0355634834896</v>
      </c>
      <c r="C11" s="27">
        <v>22.517617245359187</v>
      </c>
      <c r="D11" s="27">
        <v>14.631602896262082</v>
      </c>
      <c r="E11" s="24"/>
      <c r="F11" s="24"/>
      <c r="G11" s="24"/>
      <c r="H11" s="28">
        <f t="shared" si="1"/>
        <v>5293.1847836251109</v>
      </c>
    </row>
    <row r="12" spans="1:8" x14ac:dyDescent="0.2">
      <c r="A12" s="26" t="s">
        <v>10</v>
      </c>
      <c r="B12" s="27">
        <v>2324.2414788361339</v>
      </c>
      <c r="C12" s="29">
        <v>3.6411681251651942</v>
      </c>
      <c r="D12" s="27">
        <v>22.207748198228888</v>
      </c>
      <c r="E12" s="24"/>
      <c r="F12" s="24"/>
      <c r="G12" s="24"/>
      <c r="H12" s="28">
        <f t="shared" si="1"/>
        <v>2350.0903951595278</v>
      </c>
    </row>
    <row r="13" spans="1:8" x14ac:dyDescent="0.2">
      <c r="A13" s="26" t="s">
        <v>11</v>
      </c>
      <c r="B13" s="27">
        <v>1824.4512910000001</v>
      </c>
      <c r="C13" s="27">
        <v>79.834324824999996</v>
      </c>
      <c r="D13" s="27">
        <v>12.732734506</v>
      </c>
      <c r="E13" s="24"/>
      <c r="F13" s="24"/>
      <c r="G13" s="24"/>
      <c r="H13" s="28">
        <f t="shared" si="1"/>
        <v>1917.0183503310002</v>
      </c>
    </row>
    <row r="14" spans="1:8" x14ac:dyDescent="0.2">
      <c r="A14" s="26" t="s">
        <v>12</v>
      </c>
      <c r="B14" s="27">
        <v>6.2649530000000002</v>
      </c>
      <c r="C14" s="27">
        <v>2.802775E-3</v>
      </c>
      <c r="D14" s="27">
        <v>5.2462304000000001E-2</v>
      </c>
      <c r="E14" s="24"/>
      <c r="F14" s="24"/>
      <c r="G14" s="24"/>
      <c r="H14" s="28">
        <f t="shared" si="1"/>
        <v>6.320218079</v>
      </c>
    </row>
    <row r="15" spans="1:8" x14ac:dyDescent="0.2">
      <c r="A15" s="22" t="s">
        <v>13</v>
      </c>
      <c r="B15" s="27">
        <f>SUM(B16:B17)</f>
        <v>123.75342599999999</v>
      </c>
      <c r="C15" s="27">
        <f>SUM(C16:C17)</f>
        <v>353.56096987499996</v>
      </c>
      <c r="D15" s="27">
        <f>SUM(D16:D17)</f>
        <v>0</v>
      </c>
      <c r="E15" s="24"/>
      <c r="F15" s="24"/>
      <c r="G15" s="24"/>
      <c r="H15" s="28">
        <f t="shared" si="1"/>
        <v>477.31439587499995</v>
      </c>
    </row>
    <row r="16" spans="1:8" x14ac:dyDescent="0.2">
      <c r="A16" s="26" t="s">
        <v>14</v>
      </c>
      <c r="B16" s="27">
        <v>123.75160099999999</v>
      </c>
      <c r="C16" s="27">
        <v>349.80729452499997</v>
      </c>
      <c r="D16" s="27"/>
      <c r="E16" s="24"/>
      <c r="F16" s="24"/>
      <c r="G16" s="24"/>
      <c r="H16" s="28">
        <f t="shared" si="1"/>
        <v>473.55889552499997</v>
      </c>
    </row>
    <row r="17" spans="1:8" ht="13.5" thickBot="1" x14ac:dyDescent="0.25">
      <c r="A17" s="30" t="s">
        <v>15</v>
      </c>
      <c r="B17" s="31">
        <v>1.825E-3</v>
      </c>
      <c r="C17" s="31">
        <v>3.75367535</v>
      </c>
      <c r="D17" s="31"/>
      <c r="E17" s="32"/>
      <c r="F17" s="32"/>
      <c r="G17" s="32"/>
      <c r="H17" s="33">
        <f t="shared" si="1"/>
        <v>3.7555003500000002</v>
      </c>
    </row>
    <row r="18" spans="1:8" x14ac:dyDescent="0.2">
      <c r="A18" s="17" t="s">
        <v>16</v>
      </c>
      <c r="B18" s="34">
        <f t="shared" ref="B18:G18" si="2">SUM(B19:B26)</f>
        <v>2780.5486333273234</v>
      </c>
      <c r="C18" s="34">
        <f t="shared" si="2"/>
        <v>20.531850910712254</v>
      </c>
      <c r="D18" s="34">
        <f t="shared" si="2"/>
        <v>488.90780396361401</v>
      </c>
      <c r="E18" s="34">
        <f t="shared" si="2"/>
        <v>316.37624378099298</v>
      </c>
      <c r="F18" s="34">
        <f t="shared" si="2"/>
        <v>82.035311996449337</v>
      </c>
      <c r="G18" s="35">
        <f t="shared" si="2"/>
        <v>9.2925302904000002</v>
      </c>
      <c r="H18" s="21">
        <f t="shared" si="1"/>
        <v>3697.6923742694921</v>
      </c>
    </row>
    <row r="19" spans="1:8" x14ac:dyDescent="0.2">
      <c r="A19" s="22" t="s">
        <v>17</v>
      </c>
      <c r="B19" s="23">
        <v>1092.7453195523231</v>
      </c>
      <c r="C19" s="23"/>
      <c r="D19" s="23"/>
      <c r="E19" s="36"/>
      <c r="F19" s="36"/>
      <c r="G19" s="36"/>
      <c r="H19" s="25">
        <f t="shared" si="1"/>
        <v>1092.7453195523231</v>
      </c>
    </row>
    <row r="20" spans="1:8" x14ac:dyDescent="0.2">
      <c r="A20" s="22" t="s">
        <v>18</v>
      </c>
      <c r="B20" s="27"/>
      <c r="C20" s="27"/>
      <c r="D20" s="27">
        <v>469.611942</v>
      </c>
      <c r="E20" s="27"/>
      <c r="F20" s="27"/>
      <c r="G20" s="27"/>
      <c r="H20" s="28">
        <f t="shared" si="1"/>
        <v>469.611942</v>
      </c>
    </row>
    <row r="21" spans="1:8" x14ac:dyDescent="0.2">
      <c r="A21" s="22" t="s">
        <v>19</v>
      </c>
      <c r="B21" s="27">
        <v>1666.425</v>
      </c>
      <c r="C21" s="27">
        <v>20.531850910712254</v>
      </c>
      <c r="D21" s="27">
        <v>2.9026285613999999E-2</v>
      </c>
      <c r="E21" s="24"/>
      <c r="F21" s="27">
        <v>82.021532140749343</v>
      </c>
      <c r="G21" s="37"/>
      <c r="H21" s="28">
        <f t="shared" si="1"/>
        <v>1769.0074093370756</v>
      </c>
    </row>
    <row r="22" spans="1:8" x14ac:dyDescent="0.2">
      <c r="A22" s="22" t="s">
        <v>59</v>
      </c>
      <c r="B22" s="27">
        <v>21.378313774999999</v>
      </c>
      <c r="C22" s="27"/>
      <c r="D22" s="27"/>
      <c r="E22" s="24"/>
      <c r="F22" s="24"/>
      <c r="G22" s="24"/>
      <c r="H22" s="28">
        <f t="shared" si="1"/>
        <v>21.378313774999999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316.37624378099298</v>
      </c>
      <c r="F24" s="27">
        <v>1.37798557E-2</v>
      </c>
      <c r="G24" s="27"/>
      <c r="H24" s="28">
        <f t="shared" si="1"/>
        <v>316.390023636693</v>
      </c>
    </row>
    <row r="25" spans="1:8" x14ac:dyDescent="0.2">
      <c r="A25" s="22" t="s">
        <v>61</v>
      </c>
      <c r="B25" s="27"/>
      <c r="C25" s="27"/>
      <c r="D25" s="27">
        <v>19.266835678</v>
      </c>
      <c r="E25" s="27"/>
      <c r="F25" s="27"/>
      <c r="G25" s="27">
        <v>9.2925302904000002</v>
      </c>
      <c r="H25" s="28">
        <f t="shared" si="1"/>
        <v>28.559365968400002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2.6071839999999997</v>
      </c>
      <c r="C27" s="34">
        <f>SUM(C28:C36)</f>
        <v>891.626380875</v>
      </c>
      <c r="D27" s="34">
        <f>SUM(D28:D36)</f>
        <v>297.55477459000002</v>
      </c>
      <c r="E27" s="43"/>
      <c r="F27" s="43"/>
      <c r="G27" s="44"/>
      <c r="H27" s="21">
        <f t="shared" si="1"/>
        <v>1191.788339465</v>
      </c>
    </row>
    <row r="28" spans="1:8" x14ac:dyDescent="0.2">
      <c r="A28" s="22" t="s">
        <v>20</v>
      </c>
      <c r="B28" s="36"/>
      <c r="C28" s="23">
        <v>769.817487325</v>
      </c>
      <c r="D28" s="45"/>
      <c r="E28" s="24"/>
      <c r="F28" s="24"/>
      <c r="G28" s="24"/>
      <c r="H28" s="25">
        <f t="shared" si="1"/>
        <v>769.817487325</v>
      </c>
    </row>
    <row r="29" spans="1:8" x14ac:dyDescent="0.2">
      <c r="A29" s="22" t="s">
        <v>21</v>
      </c>
      <c r="B29" s="24"/>
      <c r="C29" s="27">
        <v>121.80391585</v>
      </c>
      <c r="D29" s="27">
        <v>50.635504400000002</v>
      </c>
      <c r="E29" s="24"/>
      <c r="F29" s="24"/>
      <c r="G29" s="24"/>
      <c r="H29" s="28">
        <f t="shared" si="1"/>
        <v>172.43942025000001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246.917731914</v>
      </c>
      <c r="E31" s="24"/>
      <c r="F31" s="24"/>
      <c r="G31" s="24"/>
      <c r="H31" s="28">
        <f t="shared" si="1"/>
        <v>246.917731914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4.9776999999999998E-3</v>
      </c>
      <c r="D33" s="27">
        <v>1.5382760000000001E-3</v>
      </c>
      <c r="E33" s="24"/>
      <c r="F33" s="24"/>
      <c r="G33" s="24"/>
      <c r="H33" s="28">
        <f t="shared" si="1"/>
        <v>6.5159759999999997E-3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2.1570019999999999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0.45018200000000003</v>
      </c>
      <c r="C36" s="31"/>
      <c r="D36" s="31"/>
      <c r="E36" s="32"/>
      <c r="F36" s="32"/>
      <c r="G36" s="32"/>
      <c r="H36" s="33">
        <f t="shared" si="1"/>
        <v>0.45018200000000003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257.62686672500001</v>
      </c>
      <c r="D38" s="34">
        <f>SUM(D39:D43)</f>
        <v>20.057490768000001</v>
      </c>
      <c r="E38" s="43"/>
      <c r="F38" s="43"/>
      <c r="G38" s="44"/>
      <c r="H38" s="52">
        <f t="shared" si="1"/>
        <v>277.68435749299999</v>
      </c>
    </row>
    <row r="39" spans="1:8" x14ac:dyDescent="0.2">
      <c r="A39" s="22" t="s">
        <v>25</v>
      </c>
      <c r="B39" s="23"/>
      <c r="C39" s="23">
        <v>172.853847925</v>
      </c>
      <c r="D39" s="23"/>
      <c r="E39" s="24"/>
      <c r="F39" s="24"/>
      <c r="G39" s="24"/>
      <c r="H39" s="25">
        <f t="shared" si="1"/>
        <v>172.853847925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/>
      <c r="C41" s="27">
        <v>1.402315E-2</v>
      </c>
      <c r="D41" s="27">
        <v>3.6193888E-2</v>
      </c>
      <c r="E41" s="24"/>
      <c r="F41" s="24"/>
      <c r="G41" s="24"/>
      <c r="H41" s="28">
        <f t="shared" si="1"/>
        <v>5.0217037999999999E-2</v>
      </c>
    </row>
    <row r="42" spans="1:8" x14ac:dyDescent="0.2">
      <c r="A42" s="22" t="s">
        <v>69</v>
      </c>
      <c r="B42" s="24"/>
      <c r="C42" s="27">
        <v>84.721827074999993</v>
      </c>
      <c r="D42" s="27">
        <v>20.021296880000001</v>
      </c>
      <c r="E42" s="24"/>
      <c r="F42" s="24"/>
      <c r="G42" s="24"/>
      <c r="H42" s="28">
        <f t="shared" si="1"/>
        <v>104.74312395499999</v>
      </c>
    </row>
    <row r="43" spans="1:8" ht="13.5" thickBot="1" x14ac:dyDescent="0.25">
      <c r="A43" s="22" t="s">
        <v>71</v>
      </c>
      <c r="B43" s="27"/>
      <c r="C43" s="27">
        <v>3.7168575000000002E-2</v>
      </c>
      <c r="D43" s="27"/>
      <c r="E43" s="24"/>
      <c r="F43" s="24"/>
      <c r="G43" s="24"/>
      <c r="H43" s="28">
        <f t="shared" si="1"/>
        <v>3.7168575000000002E-2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38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31597.009037216714</v>
      </c>
      <c r="C7" s="15">
        <f t="shared" si="0"/>
        <v>1595.2101122635142</v>
      </c>
      <c r="D7" s="15">
        <f t="shared" si="0"/>
        <v>717.33267539047404</v>
      </c>
      <c r="E7" s="15">
        <f t="shared" si="0"/>
        <v>365.12917414394809</v>
      </c>
      <c r="F7" s="15">
        <f t="shared" si="0"/>
        <v>67.97737002949016</v>
      </c>
      <c r="G7" s="15">
        <f t="shared" si="0"/>
        <v>8.5290606396000008</v>
      </c>
      <c r="H7" s="16">
        <f>SUM(B7:G7)</f>
        <v>34351.187429683749</v>
      </c>
    </row>
    <row r="8" spans="1:8" x14ac:dyDescent="0.2">
      <c r="A8" s="17" t="s">
        <v>6</v>
      </c>
      <c r="B8" s="18">
        <f>SUM(B9,B15)</f>
        <v>28884.536684078266</v>
      </c>
      <c r="C8" s="18">
        <f>SUM(C9,C15)</f>
        <v>432.02693777924225</v>
      </c>
      <c r="D8" s="18">
        <f>SUM(D9,D15)</f>
        <v>196.59700304586599</v>
      </c>
      <c r="E8" s="19"/>
      <c r="F8" s="19"/>
      <c r="G8" s="20"/>
      <c r="H8" s="21">
        <f t="shared" ref="H8:H44" si="1">SUM(B8:G8)</f>
        <v>29513.160624903376</v>
      </c>
    </row>
    <row r="9" spans="1:8" x14ac:dyDescent="0.2">
      <c r="A9" s="22" t="s">
        <v>7</v>
      </c>
      <c r="B9" s="23">
        <f>SUM(B10:B14)</f>
        <v>28791.882365078265</v>
      </c>
      <c r="C9" s="23">
        <f>SUM(C10:C14)</f>
        <v>113.53805537924228</v>
      </c>
      <c r="D9" s="23">
        <f>SUM(D10:D14)</f>
        <v>196.59700304586599</v>
      </c>
      <c r="E9" s="24"/>
      <c r="F9" s="24"/>
      <c r="G9" s="24"/>
      <c r="H9" s="25">
        <f t="shared" si="1"/>
        <v>29102.017423503374</v>
      </c>
    </row>
    <row r="10" spans="1:8" x14ac:dyDescent="0.2">
      <c r="A10" s="26" t="s">
        <v>8</v>
      </c>
      <c r="B10" s="27">
        <v>18937.787483600991</v>
      </c>
      <c r="C10" s="27">
        <v>8.6851456995498584</v>
      </c>
      <c r="D10" s="27">
        <v>145.34400999748351</v>
      </c>
      <c r="E10" s="24"/>
      <c r="F10" s="24"/>
      <c r="G10" s="24"/>
      <c r="H10" s="28">
        <f t="shared" si="1"/>
        <v>19091.816639298024</v>
      </c>
    </row>
    <row r="11" spans="1:8" x14ac:dyDescent="0.2">
      <c r="A11" s="26" t="s">
        <v>9</v>
      </c>
      <c r="B11" s="27">
        <v>5809.8408883766133</v>
      </c>
      <c r="C11" s="27">
        <v>23.857766189868009</v>
      </c>
      <c r="D11" s="27">
        <v>16.046138878853512</v>
      </c>
      <c r="E11" s="24"/>
      <c r="F11" s="24"/>
      <c r="G11" s="24"/>
      <c r="H11" s="28">
        <f t="shared" si="1"/>
        <v>5849.7447934453348</v>
      </c>
    </row>
    <row r="12" spans="1:8" x14ac:dyDescent="0.2">
      <c r="A12" s="26" t="s">
        <v>10</v>
      </c>
      <c r="B12" s="27">
        <v>2386.2921861006603</v>
      </c>
      <c r="C12" s="29">
        <v>3.3608949898244189</v>
      </c>
      <c r="D12" s="27">
        <v>22.77010726952896</v>
      </c>
      <c r="E12" s="24"/>
      <c r="F12" s="24"/>
      <c r="G12" s="24"/>
      <c r="H12" s="28">
        <f t="shared" si="1"/>
        <v>2412.4231883600137</v>
      </c>
    </row>
    <row r="13" spans="1:8" x14ac:dyDescent="0.2">
      <c r="A13" s="26" t="s">
        <v>11</v>
      </c>
      <c r="B13" s="27">
        <v>1651.3949130000001</v>
      </c>
      <c r="C13" s="27">
        <v>77.631605675000003</v>
      </c>
      <c r="D13" s="27">
        <v>12.38148429</v>
      </c>
      <c r="E13" s="24"/>
      <c r="F13" s="24"/>
      <c r="G13" s="24"/>
      <c r="H13" s="28">
        <f t="shared" si="1"/>
        <v>1741.4080029649999</v>
      </c>
    </row>
    <row r="14" spans="1:8" x14ac:dyDescent="0.2">
      <c r="A14" s="26" t="s">
        <v>12</v>
      </c>
      <c r="B14" s="27">
        <v>6.5668939999999996</v>
      </c>
      <c r="C14" s="27">
        <v>2.6428250000000001E-3</v>
      </c>
      <c r="D14" s="27">
        <v>5.5262609999999997E-2</v>
      </c>
      <c r="E14" s="24"/>
      <c r="F14" s="24"/>
      <c r="G14" s="24"/>
      <c r="H14" s="28">
        <f t="shared" si="1"/>
        <v>6.624799434999999</v>
      </c>
    </row>
    <row r="15" spans="1:8" x14ac:dyDescent="0.2">
      <c r="A15" s="22" t="s">
        <v>13</v>
      </c>
      <c r="B15" s="27">
        <f>SUM(B16:B17)</f>
        <v>92.654319000000001</v>
      </c>
      <c r="C15" s="27">
        <f>SUM(C16:C17)</f>
        <v>318.48888239999997</v>
      </c>
      <c r="D15" s="27">
        <f>SUM(D16:D17)</f>
        <v>0</v>
      </c>
      <c r="E15" s="24"/>
      <c r="F15" s="24"/>
      <c r="G15" s="24"/>
      <c r="H15" s="28">
        <f t="shared" si="1"/>
        <v>411.14320139999995</v>
      </c>
    </row>
    <row r="16" spans="1:8" x14ac:dyDescent="0.2">
      <c r="A16" s="26" t="s">
        <v>14</v>
      </c>
      <c r="B16" s="27">
        <v>92.653298000000007</v>
      </c>
      <c r="C16" s="27">
        <v>315.02955602499998</v>
      </c>
      <c r="D16" s="27"/>
      <c r="E16" s="24"/>
      <c r="F16" s="24"/>
      <c r="G16" s="24"/>
      <c r="H16" s="28">
        <f t="shared" si="1"/>
        <v>407.68285402499998</v>
      </c>
    </row>
    <row r="17" spans="1:8" ht="13.5" thickBot="1" x14ac:dyDescent="0.25">
      <c r="A17" s="30" t="s">
        <v>15</v>
      </c>
      <c r="B17" s="31">
        <v>1.021E-3</v>
      </c>
      <c r="C17" s="31">
        <v>3.4593263749999998</v>
      </c>
      <c r="D17" s="31"/>
      <c r="E17" s="32"/>
      <c r="F17" s="32"/>
      <c r="G17" s="32"/>
      <c r="H17" s="33">
        <f t="shared" si="1"/>
        <v>3.460347375</v>
      </c>
    </row>
    <row r="18" spans="1:8" x14ac:dyDescent="0.2">
      <c r="A18" s="17" t="s">
        <v>16</v>
      </c>
      <c r="B18" s="34">
        <f t="shared" ref="B18:G18" si="2">SUM(B19:B26)</f>
        <v>2709.8748241384478</v>
      </c>
      <c r="C18" s="34">
        <f t="shared" si="2"/>
        <v>21.647524524115703</v>
      </c>
      <c r="D18" s="34">
        <f t="shared" si="2"/>
        <v>203.78893932660799</v>
      </c>
      <c r="E18" s="34">
        <f t="shared" si="2"/>
        <v>365.12917414394809</v>
      </c>
      <c r="F18" s="34">
        <f t="shared" si="2"/>
        <v>67.97737002949016</v>
      </c>
      <c r="G18" s="35">
        <f t="shared" si="2"/>
        <v>8.5290606396000008</v>
      </c>
      <c r="H18" s="21">
        <f t="shared" si="1"/>
        <v>3376.9468928022097</v>
      </c>
    </row>
    <row r="19" spans="1:8" x14ac:dyDescent="0.2">
      <c r="A19" s="22" t="s">
        <v>17</v>
      </c>
      <c r="B19" s="23">
        <v>1248.5126999440479</v>
      </c>
      <c r="C19" s="23"/>
      <c r="D19" s="23"/>
      <c r="E19" s="36"/>
      <c r="F19" s="36"/>
      <c r="G19" s="36"/>
      <c r="H19" s="25">
        <f t="shared" si="1"/>
        <v>1248.5126999440479</v>
      </c>
    </row>
    <row r="20" spans="1:8" x14ac:dyDescent="0.2">
      <c r="A20" s="22" t="s">
        <v>18</v>
      </c>
      <c r="B20" s="27"/>
      <c r="C20" s="27"/>
      <c r="D20" s="27">
        <v>186.12389802199999</v>
      </c>
      <c r="E20" s="27"/>
      <c r="F20" s="27"/>
      <c r="G20" s="27"/>
      <c r="H20" s="28">
        <f t="shared" si="1"/>
        <v>186.12389802199999</v>
      </c>
    </row>
    <row r="21" spans="1:8" x14ac:dyDescent="0.2">
      <c r="A21" s="22" t="s">
        <v>19</v>
      </c>
      <c r="B21" s="27">
        <v>1441.124</v>
      </c>
      <c r="C21" s="27">
        <v>21.647524524115703</v>
      </c>
      <c r="D21" s="27">
        <v>2.9829232608000002E-2</v>
      </c>
      <c r="E21" s="24"/>
      <c r="F21" s="27">
        <v>67.960080769830157</v>
      </c>
      <c r="G21" s="37"/>
      <c r="H21" s="28">
        <f t="shared" si="1"/>
        <v>1530.761434526554</v>
      </c>
    </row>
    <row r="22" spans="1:8" x14ac:dyDescent="0.2">
      <c r="A22" s="22" t="s">
        <v>59</v>
      </c>
      <c r="B22" s="27">
        <v>20.238124194400001</v>
      </c>
      <c r="C22" s="27"/>
      <c r="D22" s="27"/>
      <c r="E22" s="24"/>
      <c r="F22" s="24"/>
      <c r="G22" s="24"/>
      <c r="H22" s="28">
        <f t="shared" si="1"/>
        <v>20.238124194400001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365.12917414394809</v>
      </c>
      <c r="F24" s="27">
        <v>1.728925966E-2</v>
      </c>
      <c r="G24" s="27"/>
      <c r="H24" s="28">
        <f t="shared" si="1"/>
        <v>365.1464634036081</v>
      </c>
    </row>
    <row r="25" spans="1:8" x14ac:dyDescent="0.2">
      <c r="A25" s="22" t="s">
        <v>61</v>
      </c>
      <c r="B25" s="27"/>
      <c r="C25" s="27"/>
      <c r="D25" s="27">
        <v>17.635212072000002</v>
      </c>
      <c r="E25" s="27"/>
      <c r="F25" s="27"/>
      <c r="G25" s="27">
        <v>8.5290606396000008</v>
      </c>
      <c r="H25" s="28">
        <f t="shared" si="1"/>
        <v>26.164272711600002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2.5975289999999998</v>
      </c>
      <c r="C27" s="34">
        <f>SUM(C28:C36)</f>
        <v>876.50940092500002</v>
      </c>
      <c r="D27" s="34">
        <f>SUM(D28:D36)</f>
        <v>296.57051754200006</v>
      </c>
      <c r="E27" s="43"/>
      <c r="F27" s="43"/>
      <c r="G27" s="44"/>
      <c r="H27" s="21">
        <f t="shared" si="1"/>
        <v>1175.6774474670001</v>
      </c>
    </row>
    <row r="28" spans="1:8" x14ac:dyDescent="0.2">
      <c r="A28" s="22" t="s">
        <v>20</v>
      </c>
      <c r="B28" s="36"/>
      <c r="C28" s="23">
        <v>759.50496925000004</v>
      </c>
      <c r="D28" s="45"/>
      <c r="E28" s="24"/>
      <c r="F28" s="24"/>
      <c r="G28" s="24"/>
      <c r="H28" s="25">
        <f t="shared" si="1"/>
        <v>759.50496925000004</v>
      </c>
    </row>
    <row r="29" spans="1:8" x14ac:dyDescent="0.2">
      <c r="A29" s="22" t="s">
        <v>21</v>
      </c>
      <c r="B29" s="24"/>
      <c r="C29" s="27">
        <v>116.99945397499999</v>
      </c>
      <c r="D29" s="27">
        <v>50.053391796</v>
      </c>
      <c r="E29" s="24"/>
      <c r="F29" s="24"/>
      <c r="G29" s="24"/>
      <c r="H29" s="28">
        <f t="shared" si="1"/>
        <v>167.05284577099999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246.51558747000001</v>
      </c>
      <c r="E31" s="24"/>
      <c r="F31" s="24"/>
      <c r="G31" s="24"/>
      <c r="H31" s="28">
        <f t="shared" si="1"/>
        <v>246.51558747000001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4.9776999999999998E-3</v>
      </c>
      <c r="D33" s="27">
        <v>1.5382760000000001E-3</v>
      </c>
      <c r="E33" s="24"/>
      <c r="F33" s="24"/>
      <c r="G33" s="24"/>
      <c r="H33" s="28">
        <f t="shared" si="1"/>
        <v>6.5159759999999997E-3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2.19617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0.40135900000000002</v>
      </c>
      <c r="C36" s="31"/>
      <c r="D36" s="31"/>
      <c r="E36" s="32"/>
      <c r="F36" s="32"/>
      <c r="G36" s="32"/>
      <c r="H36" s="33">
        <f t="shared" si="1"/>
        <v>0.40135900000000002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265.0262490351563</v>
      </c>
      <c r="D38" s="34">
        <f>SUM(D39:D43)</f>
        <v>20.376215476000002</v>
      </c>
      <c r="E38" s="43"/>
      <c r="F38" s="43"/>
      <c r="G38" s="44"/>
      <c r="H38" s="52">
        <f t="shared" si="1"/>
        <v>285.40246451115632</v>
      </c>
    </row>
    <row r="39" spans="1:8" x14ac:dyDescent="0.2">
      <c r="A39" s="22" t="s">
        <v>25</v>
      </c>
      <c r="B39" s="23"/>
      <c r="C39" s="23">
        <v>174.43493232500001</v>
      </c>
      <c r="D39" s="23"/>
      <c r="E39" s="24"/>
      <c r="F39" s="24"/>
      <c r="G39" s="24"/>
      <c r="H39" s="25">
        <f t="shared" si="1"/>
        <v>174.43493232500001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/>
      <c r="C41" s="27">
        <v>4.5232000000000001E-2</v>
      </c>
      <c r="D41" s="27">
        <v>0.14836585599999999</v>
      </c>
      <c r="E41" s="24"/>
      <c r="F41" s="24"/>
      <c r="G41" s="24"/>
      <c r="H41" s="28">
        <f t="shared" si="1"/>
        <v>0.19359785599999998</v>
      </c>
    </row>
    <row r="42" spans="1:8" x14ac:dyDescent="0.2">
      <c r="A42" s="22" t="s">
        <v>69</v>
      </c>
      <c r="B42" s="24"/>
      <c r="C42" s="27">
        <v>90.508916135156255</v>
      </c>
      <c r="D42" s="27">
        <v>20.227849620000001</v>
      </c>
      <c r="E42" s="24"/>
      <c r="F42" s="24"/>
      <c r="G42" s="24"/>
      <c r="H42" s="28">
        <f t="shared" si="1"/>
        <v>110.73676575515626</v>
      </c>
    </row>
    <row r="43" spans="1:8" ht="13.5" thickBot="1" x14ac:dyDescent="0.25">
      <c r="A43" s="22" t="s">
        <v>71</v>
      </c>
      <c r="B43" s="27"/>
      <c r="C43" s="27">
        <v>3.7168575000000002E-2</v>
      </c>
      <c r="D43" s="27"/>
      <c r="E43" s="24"/>
      <c r="F43" s="24"/>
      <c r="G43" s="24"/>
      <c r="H43" s="28">
        <f t="shared" si="1"/>
        <v>3.7168575000000002E-2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37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24124.802404588587</v>
      </c>
      <c r="C7" s="15">
        <f t="shared" si="0"/>
        <v>1573.051161558041</v>
      </c>
      <c r="D7" s="15">
        <f t="shared" si="0"/>
        <v>720.54707086198448</v>
      </c>
      <c r="E7" s="15">
        <f t="shared" si="0"/>
        <v>385.1805820370011</v>
      </c>
      <c r="F7" s="15">
        <f t="shared" si="0"/>
        <v>54.998616540658183</v>
      </c>
      <c r="G7" s="15">
        <f t="shared" si="0"/>
        <v>9.2654872560000001</v>
      </c>
      <c r="H7" s="16">
        <f>SUM(B7:G7)</f>
        <v>26867.845322842273</v>
      </c>
    </row>
    <row r="8" spans="1:8" x14ac:dyDescent="0.2">
      <c r="A8" s="17" t="s">
        <v>6</v>
      </c>
      <c r="B8" s="18">
        <f>SUM(B9,B15)</f>
        <v>21648.378373176449</v>
      </c>
      <c r="C8" s="18">
        <f>SUM(C9,C15)</f>
        <v>400.79527137292439</v>
      </c>
      <c r="D8" s="18">
        <f>SUM(D9,D15)</f>
        <v>164.90666015619911</v>
      </c>
      <c r="E8" s="19"/>
      <c r="F8" s="19"/>
      <c r="G8" s="20"/>
      <c r="H8" s="21">
        <f t="shared" ref="H8:H44" si="1">SUM(B8:G8)</f>
        <v>22214.080304705574</v>
      </c>
    </row>
    <row r="9" spans="1:8" x14ac:dyDescent="0.2">
      <c r="A9" s="22" t="s">
        <v>7</v>
      </c>
      <c r="B9" s="23">
        <f>SUM(B10:B14)</f>
        <v>21606.037680176451</v>
      </c>
      <c r="C9" s="23">
        <f>SUM(C10:C14)</f>
        <v>113.92703566342433</v>
      </c>
      <c r="D9" s="23">
        <f>SUM(D10:D14)</f>
        <v>164.90666015619911</v>
      </c>
      <c r="E9" s="24"/>
      <c r="F9" s="24"/>
      <c r="G9" s="24"/>
      <c r="H9" s="25">
        <f t="shared" si="1"/>
        <v>21884.871375996077</v>
      </c>
    </row>
    <row r="10" spans="1:8" x14ac:dyDescent="0.2">
      <c r="A10" s="26" t="s">
        <v>8</v>
      </c>
      <c r="B10" s="27">
        <v>12518.452276654074</v>
      </c>
      <c r="C10" s="27">
        <v>7.4015378945512396</v>
      </c>
      <c r="D10" s="27">
        <v>117.19606046946544</v>
      </c>
      <c r="E10" s="24"/>
      <c r="F10" s="24"/>
      <c r="G10" s="24"/>
      <c r="H10" s="28">
        <f t="shared" si="1"/>
        <v>12643.04987501809</v>
      </c>
    </row>
    <row r="11" spans="1:8" x14ac:dyDescent="0.2">
      <c r="A11" s="26" t="s">
        <v>9</v>
      </c>
      <c r="B11" s="27">
        <v>5283.1982675628415</v>
      </c>
      <c r="C11" s="27">
        <v>23.400811299715386</v>
      </c>
      <c r="D11" s="27">
        <v>14.282201896957462</v>
      </c>
      <c r="E11" s="24"/>
      <c r="F11" s="24"/>
      <c r="G11" s="24"/>
      <c r="H11" s="28">
        <f t="shared" si="1"/>
        <v>5320.8812807595141</v>
      </c>
    </row>
    <row r="12" spans="1:8" x14ac:dyDescent="0.2">
      <c r="A12" s="26" t="s">
        <v>10</v>
      </c>
      <c r="B12" s="27">
        <v>2169.1575029595328</v>
      </c>
      <c r="C12" s="29">
        <v>2.9613859441577017</v>
      </c>
      <c r="D12" s="27">
        <v>21.238922051776186</v>
      </c>
      <c r="E12" s="24"/>
      <c r="F12" s="24"/>
      <c r="G12" s="24"/>
      <c r="H12" s="28">
        <f t="shared" si="1"/>
        <v>2193.3578109554669</v>
      </c>
    </row>
    <row r="13" spans="1:8" x14ac:dyDescent="0.2">
      <c r="A13" s="26" t="s">
        <v>11</v>
      </c>
      <c r="B13" s="27">
        <v>1628.348127</v>
      </c>
      <c r="C13" s="27">
        <v>80.160582474999998</v>
      </c>
      <c r="D13" s="27">
        <v>12.131323124</v>
      </c>
      <c r="E13" s="24"/>
      <c r="F13" s="24"/>
      <c r="G13" s="24"/>
      <c r="H13" s="28">
        <f t="shared" si="1"/>
        <v>1720.6400325989998</v>
      </c>
    </row>
    <row r="14" spans="1:8" x14ac:dyDescent="0.2">
      <c r="A14" s="26" t="s">
        <v>12</v>
      </c>
      <c r="B14" s="27">
        <v>6.8815059999999999</v>
      </c>
      <c r="C14" s="27">
        <v>2.7180500000000001E-3</v>
      </c>
      <c r="D14" s="27">
        <v>5.8152613999999998E-2</v>
      </c>
      <c r="E14" s="24"/>
      <c r="F14" s="24"/>
      <c r="G14" s="24"/>
      <c r="H14" s="28">
        <f t="shared" si="1"/>
        <v>6.9423766640000002</v>
      </c>
    </row>
    <row r="15" spans="1:8" x14ac:dyDescent="0.2">
      <c r="A15" s="22" t="s">
        <v>13</v>
      </c>
      <c r="B15" s="27">
        <f>SUM(B16:B17)</f>
        <v>42.340693000000002</v>
      </c>
      <c r="C15" s="27">
        <f>SUM(C16:C17)</f>
        <v>286.86823570950003</v>
      </c>
      <c r="D15" s="27">
        <f>SUM(D16:D17)</f>
        <v>0</v>
      </c>
      <c r="E15" s="24"/>
      <c r="F15" s="24"/>
      <c r="G15" s="24"/>
      <c r="H15" s="28">
        <f t="shared" si="1"/>
        <v>329.20892870950001</v>
      </c>
    </row>
    <row r="16" spans="1:8" x14ac:dyDescent="0.2">
      <c r="A16" s="26" t="s">
        <v>14</v>
      </c>
      <c r="B16" s="27">
        <v>42.337569999999999</v>
      </c>
      <c r="C16" s="27">
        <v>282.89262715950002</v>
      </c>
      <c r="D16" s="27"/>
      <c r="E16" s="24"/>
      <c r="F16" s="24"/>
      <c r="G16" s="24"/>
      <c r="H16" s="28">
        <f t="shared" si="1"/>
        <v>325.23019715949999</v>
      </c>
    </row>
    <row r="17" spans="1:8" ht="13.5" thickBot="1" x14ac:dyDescent="0.25">
      <c r="A17" s="30" t="s">
        <v>15</v>
      </c>
      <c r="B17" s="31">
        <v>3.1229999999999999E-3</v>
      </c>
      <c r="C17" s="31">
        <v>3.97560855</v>
      </c>
      <c r="D17" s="31"/>
      <c r="E17" s="32"/>
      <c r="F17" s="32"/>
      <c r="G17" s="32"/>
      <c r="H17" s="33">
        <f t="shared" si="1"/>
        <v>3.97873155</v>
      </c>
    </row>
    <row r="18" spans="1:8" x14ac:dyDescent="0.2">
      <c r="A18" s="17" t="s">
        <v>16</v>
      </c>
      <c r="B18" s="34">
        <f t="shared" ref="B18:G18" si="2">SUM(B19:B26)</f>
        <v>2475.1002294121399</v>
      </c>
      <c r="C18" s="34">
        <f t="shared" si="2"/>
        <v>20.920285274179097</v>
      </c>
      <c r="D18" s="34">
        <f t="shared" si="2"/>
        <v>244.39656537378525</v>
      </c>
      <c r="E18" s="34">
        <f t="shared" si="2"/>
        <v>385.1805820370011</v>
      </c>
      <c r="F18" s="34">
        <f t="shared" si="2"/>
        <v>54.998616540658183</v>
      </c>
      <c r="G18" s="35">
        <f t="shared" si="2"/>
        <v>9.2654872560000001</v>
      </c>
      <c r="H18" s="21">
        <f t="shared" si="1"/>
        <v>3189.8617658937633</v>
      </c>
    </row>
    <row r="19" spans="1:8" x14ac:dyDescent="0.2">
      <c r="A19" s="22" t="s">
        <v>17</v>
      </c>
      <c r="B19" s="23">
        <v>1043.66713618874</v>
      </c>
      <c r="C19" s="23"/>
      <c r="D19" s="23"/>
      <c r="E19" s="36"/>
      <c r="F19" s="36"/>
      <c r="G19" s="36"/>
      <c r="H19" s="25">
        <f t="shared" si="1"/>
        <v>1043.66713618874</v>
      </c>
    </row>
    <row r="20" spans="1:8" x14ac:dyDescent="0.2">
      <c r="A20" s="22" t="s">
        <v>18</v>
      </c>
      <c r="B20" s="27"/>
      <c r="C20" s="27"/>
      <c r="D20" s="27">
        <v>227.07599999999999</v>
      </c>
      <c r="E20" s="27"/>
      <c r="F20" s="27"/>
      <c r="G20" s="27"/>
      <c r="H20" s="28">
        <f t="shared" si="1"/>
        <v>227.07599999999999</v>
      </c>
    </row>
    <row r="21" spans="1:8" x14ac:dyDescent="0.2">
      <c r="A21" s="22" t="s">
        <v>19</v>
      </c>
      <c r="B21" s="27">
        <v>1411.4309499999999</v>
      </c>
      <c r="C21" s="27">
        <v>20.920285274179097</v>
      </c>
      <c r="D21" s="27">
        <v>3.3119897785262406E-2</v>
      </c>
      <c r="E21" s="24"/>
      <c r="F21" s="27">
        <v>54.979832861968184</v>
      </c>
      <c r="G21" s="37"/>
      <c r="H21" s="28">
        <f t="shared" si="1"/>
        <v>1487.3641880339326</v>
      </c>
    </row>
    <row r="22" spans="1:8" x14ac:dyDescent="0.2">
      <c r="A22" s="22" t="s">
        <v>59</v>
      </c>
      <c r="B22" s="27">
        <v>20.002143223400001</v>
      </c>
      <c r="C22" s="27"/>
      <c r="D22" s="27"/>
      <c r="E22" s="24"/>
      <c r="F22" s="24"/>
      <c r="G22" s="24"/>
      <c r="H22" s="28">
        <f t="shared" si="1"/>
        <v>20.002143223400001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385.1805820370011</v>
      </c>
      <c r="F24" s="27">
        <v>1.878367869E-2</v>
      </c>
      <c r="G24" s="27"/>
      <c r="H24" s="28">
        <f t="shared" si="1"/>
        <v>385.1993657156911</v>
      </c>
    </row>
    <row r="25" spans="1:8" x14ac:dyDescent="0.2">
      <c r="A25" s="22" t="s">
        <v>61</v>
      </c>
      <c r="B25" s="27"/>
      <c r="C25" s="27"/>
      <c r="D25" s="27">
        <v>17.287445475999998</v>
      </c>
      <c r="E25" s="27"/>
      <c r="F25" s="27"/>
      <c r="G25" s="27">
        <v>9.2654872560000001</v>
      </c>
      <c r="H25" s="28">
        <f t="shared" si="1"/>
        <v>26.552932731999999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1.3238020000000001</v>
      </c>
      <c r="C27" s="34">
        <f>SUM(C28:C36)</f>
        <v>890.320936975</v>
      </c>
      <c r="D27" s="34">
        <f>SUM(D28:D36)</f>
        <v>288.51150835200002</v>
      </c>
      <c r="E27" s="43"/>
      <c r="F27" s="43"/>
      <c r="G27" s="44"/>
      <c r="H27" s="21">
        <f t="shared" si="1"/>
        <v>1180.1562473270001</v>
      </c>
    </row>
    <row r="28" spans="1:8" x14ac:dyDescent="0.2">
      <c r="A28" s="22" t="s">
        <v>20</v>
      </c>
      <c r="B28" s="36"/>
      <c r="C28" s="23">
        <v>774.17196424999997</v>
      </c>
      <c r="D28" s="45"/>
      <c r="E28" s="24"/>
      <c r="F28" s="24"/>
      <c r="G28" s="24"/>
      <c r="H28" s="25">
        <f t="shared" si="1"/>
        <v>774.17196424999997</v>
      </c>
    </row>
    <row r="29" spans="1:8" x14ac:dyDescent="0.2">
      <c r="A29" s="22" t="s">
        <v>21</v>
      </c>
      <c r="B29" s="24"/>
      <c r="C29" s="27">
        <v>116.14412602500001</v>
      </c>
      <c r="D29" s="27">
        <v>51.296119740000002</v>
      </c>
      <c r="E29" s="24"/>
      <c r="F29" s="24"/>
      <c r="G29" s="24"/>
      <c r="H29" s="28">
        <f t="shared" si="1"/>
        <v>167.44024576500001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237.21389086400001</v>
      </c>
      <c r="E31" s="24"/>
      <c r="F31" s="24"/>
      <c r="G31" s="24"/>
      <c r="H31" s="28">
        <f t="shared" si="1"/>
        <v>237.21389086400001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4.8466999999999998E-3</v>
      </c>
      <c r="D33" s="27">
        <v>1.4977479999999999E-3</v>
      </c>
      <c r="E33" s="24"/>
      <c r="F33" s="24"/>
      <c r="G33" s="24"/>
      <c r="H33" s="28">
        <f t="shared" si="1"/>
        <v>6.3444479999999999E-3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1.1028770000000001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0.22092500000000001</v>
      </c>
      <c r="C36" s="31"/>
      <c r="D36" s="31"/>
      <c r="E36" s="32"/>
      <c r="F36" s="32"/>
      <c r="G36" s="32"/>
      <c r="H36" s="33">
        <f t="shared" si="1"/>
        <v>0.22092500000000001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261.01466793593755</v>
      </c>
      <c r="D38" s="34">
        <f>SUM(D39:D43)</f>
        <v>22.732336979999999</v>
      </c>
      <c r="E38" s="43"/>
      <c r="F38" s="43"/>
      <c r="G38" s="44"/>
      <c r="H38" s="52">
        <f t="shared" si="1"/>
        <v>283.74700491593757</v>
      </c>
    </row>
    <row r="39" spans="1:8" x14ac:dyDescent="0.2">
      <c r="A39" s="22" t="s">
        <v>25</v>
      </c>
      <c r="B39" s="23"/>
      <c r="C39" s="23">
        <v>175.751783125</v>
      </c>
      <c r="D39" s="23"/>
      <c r="E39" s="24"/>
      <c r="F39" s="24"/>
      <c r="G39" s="24"/>
      <c r="H39" s="25">
        <f t="shared" si="1"/>
        <v>175.751783125</v>
      </c>
    </row>
    <row r="40" spans="1:8" x14ac:dyDescent="0.2">
      <c r="A40" s="22" t="s">
        <v>70</v>
      </c>
      <c r="B40" s="23"/>
      <c r="C40" s="23">
        <v>1.1068747249999999</v>
      </c>
      <c r="D40" s="23">
        <v>0.79163670200000003</v>
      </c>
      <c r="E40" s="24"/>
      <c r="F40" s="24"/>
      <c r="G40" s="24"/>
      <c r="H40" s="25">
        <f t="shared" si="1"/>
        <v>1.8985114269999999</v>
      </c>
    </row>
    <row r="41" spans="1:8" x14ac:dyDescent="0.2">
      <c r="A41" s="22" t="s">
        <v>26</v>
      </c>
      <c r="B41" s="27"/>
      <c r="C41" s="27">
        <v>1.730835E-2</v>
      </c>
      <c r="D41" s="27">
        <v>4.9301418E-2</v>
      </c>
      <c r="E41" s="24"/>
      <c r="F41" s="24"/>
      <c r="G41" s="24"/>
      <c r="H41" s="28">
        <f t="shared" si="1"/>
        <v>6.6609768E-2</v>
      </c>
    </row>
    <row r="42" spans="1:8" x14ac:dyDescent="0.2">
      <c r="A42" s="22" t="s">
        <v>69</v>
      </c>
      <c r="B42" s="24"/>
      <c r="C42" s="27">
        <v>84.101533160937507</v>
      </c>
      <c r="D42" s="27">
        <v>21.891398859999999</v>
      </c>
      <c r="E42" s="24"/>
      <c r="F42" s="24"/>
      <c r="G42" s="24"/>
      <c r="H42" s="28">
        <f t="shared" si="1"/>
        <v>105.9929320209375</v>
      </c>
    </row>
    <row r="43" spans="1:8" ht="13.5" thickBot="1" x14ac:dyDescent="0.25">
      <c r="A43" s="22" t="s">
        <v>71</v>
      </c>
      <c r="B43" s="27"/>
      <c r="C43" s="27">
        <v>3.7168575000000002E-2</v>
      </c>
      <c r="D43" s="27"/>
      <c r="E43" s="24"/>
      <c r="F43" s="24"/>
      <c r="G43" s="24"/>
      <c r="H43" s="28">
        <f t="shared" si="1"/>
        <v>3.7168575000000002E-2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54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24254.390153667948</v>
      </c>
      <c r="C7" s="15">
        <f t="shared" si="0"/>
        <v>2319.7770336485983</v>
      </c>
      <c r="D7" s="15">
        <f t="shared" si="0"/>
        <v>883.95679119435647</v>
      </c>
      <c r="E7" s="15">
        <f t="shared" si="0"/>
        <v>0</v>
      </c>
      <c r="F7" s="15">
        <f t="shared" si="0"/>
        <v>191.09870484453339</v>
      </c>
      <c r="G7" s="15">
        <f t="shared" si="0"/>
        <v>3.4180460855999999</v>
      </c>
      <c r="H7" s="16">
        <f>SUM(B7:G7)</f>
        <v>27652.640729441038</v>
      </c>
    </row>
    <row r="8" spans="1:8" x14ac:dyDescent="0.2">
      <c r="A8" s="17" t="s">
        <v>6</v>
      </c>
      <c r="B8" s="18">
        <f>SUM(B9,B15)</f>
        <v>22285.169114056454</v>
      </c>
      <c r="C8" s="18">
        <f>SUM(C9,C15)</f>
        <v>1102.8921955628343</v>
      </c>
      <c r="D8" s="18">
        <f>SUM(D9,D15)</f>
        <v>88.913582809224707</v>
      </c>
      <c r="E8" s="19"/>
      <c r="F8" s="19"/>
      <c r="G8" s="20"/>
      <c r="H8" s="21">
        <f t="shared" ref="H8:H44" si="1">SUM(B8:G8)</f>
        <v>23476.974892428516</v>
      </c>
    </row>
    <row r="9" spans="1:8" x14ac:dyDescent="0.2">
      <c r="A9" s="22" t="s">
        <v>7</v>
      </c>
      <c r="B9" s="23">
        <f>SUM(B10:B14)</f>
        <v>22272.661691526453</v>
      </c>
      <c r="C9" s="23">
        <f>SUM(C10:C14)</f>
        <v>89.755682120334356</v>
      </c>
      <c r="D9" s="23">
        <f>SUM(D10:D14)</f>
        <v>88.913582809224707</v>
      </c>
      <c r="E9" s="24"/>
      <c r="F9" s="24"/>
      <c r="G9" s="24"/>
      <c r="H9" s="25">
        <f t="shared" si="1"/>
        <v>22451.330956456015</v>
      </c>
    </row>
    <row r="10" spans="1:8" x14ac:dyDescent="0.2">
      <c r="A10" s="26" t="s">
        <v>8</v>
      </c>
      <c r="B10" s="27">
        <v>13447.599574229373</v>
      </c>
      <c r="C10" s="27">
        <v>3.4996373800175231</v>
      </c>
      <c r="D10" s="27">
        <v>51.596424829283265</v>
      </c>
      <c r="E10" s="24"/>
      <c r="F10" s="24"/>
      <c r="G10" s="24"/>
      <c r="H10" s="28">
        <f t="shared" si="1"/>
        <v>13502.695636438673</v>
      </c>
    </row>
    <row r="11" spans="1:8" x14ac:dyDescent="0.2">
      <c r="A11" s="26" t="s">
        <v>9</v>
      </c>
      <c r="B11" s="27">
        <v>6365.7245596759776</v>
      </c>
      <c r="C11" s="27">
        <v>4.595083895627595</v>
      </c>
      <c r="D11" s="27">
        <v>13.30514023753495</v>
      </c>
      <c r="E11" s="24"/>
      <c r="F11" s="24"/>
      <c r="G11" s="24"/>
      <c r="H11" s="28">
        <f t="shared" si="1"/>
        <v>6383.6247838091404</v>
      </c>
    </row>
    <row r="12" spans="1:8" x14ac:dyDescent="0.2">
      <c r="A12" s="26" t="s">
        <v>10</v>
      </c>
      <c r="B12" s="27">
        <v>1446.5474556211045</v>
      </c>
      <c r="C12" s="29">
        <v>9.5022807696892428</v>
      </c>
      <c r="D12" s="27">
        <v>11.97935645840648</v>
      </c>
      <c r="E12" s="24"/>
      <c r="F12" s="24"/>
      <c r="G12" s="24"/>
      <c r="H12" s="28">
        <f t="shared" si="1"/>
        <v>1468.0290928492002</v>
      </c>
    </row>
    <row r="13" spans="1:8" x14ac:dyDescent="0.2">
      <c r="A13" s="26" t="s">
        <v>11</v>
      </c>
      <c r="B13" s="27">
        <v>1006.6131360000001</v>
      </c>
      <c r="C13" s="27">
        <v>72.148052274999998</v>
      </c>
      <c r="D13" s="27">
        <v>11.982776083999999</v>
      </c>
      <c r="E13" s="24"/>
      <c r="F13" s="24"/>
      <c r="G13" s="24"/>
      <c r="H13" s="28">
        <f t="shared" si="1"/>
        <v>1090.7439643590001</v>
      </c>
    </row>
    <row r="14" spans="1:8" x14ac:dyDescent="0.2">
      <c r="A14" s="26" t="s">
        <v>12</v>
      </c>
      <c r="B14" s="27">
        <v>6.1769660000000002</v>
      </c>
      <c r="C14" s="27">
        <v>1.06278E-2</v>
      </c>
      <c r="D14" s="27">
        <v>4.9885199999999998E-2</v>
      </c>
      <c r="E14" s="24"/>
      <c r="F14" s="24"/>
      <c r="G14" s="24"/>
      <c r="H14" s="28">
        <f t="shared" si="1"/>
        <v>6.2374790000000004</v>
      </c>
    </row>
    <row r="15" spans="1:8" x14ac:dyDescent="0.2">
      <c r="A15" s="22" t="s">
        <v>13</v>
      </c>
      <c r="B15" s="27">
        <f>SUM(B16:B17)</f>
        <v>12.507422529999999</v>
      </c>
      <c r="C15" s="27">
        <f>SUM(C16:C17)</f>
        <v>1013.1365134425</v>
      </c>
      <c r="D15" s="27">
        <f>SUM(D16:D17)</f>
        <v>0</v>
      </c>
      <c r="E15" s="24"/>
      <c r="F15" s="24"/>
      <c r="G15" s="24"/>
      <c r="H15" s="28">
        <f t="shared" si="1"/>
        <v>1025.6439359725</v>
      </c>
    </row>
    <row r="16" spans="1:8" x14ac:dyDescent="0.2">
      <c r="A16" s="26" t="s">
        <v>14</v>
      </c>
      <c r="B16" s="27">
        <v>12.50681853</v>
      </c>
      <c r="C16" s="27">
        <v>1011.7897367175</v>
      </c>
      <c r="D16" s="27"/>
      <c r="E16" s="24"/>
      <c r="F16" s="24"/>
      <c r="G16" s="24"/>
      <c r="H16" s="28">
        <f t="shared" si="1"/>
        <v>1024.2965552475</v>
      </c>
    </row>
    <row r="17" spans="1:8" ht="13.5" thickBot="1" x14ac:dyDescent="0.25">
      <c r="A17" s="30" t="s">
        <v>15</v>
      </c>
      <c r="B17" s="31">
        <v>6.0400000000000004E-4</v>
      </c>
      <c r="C17" s="31">
        <v>1.346776725</v>
      </c>
      <c r="D17" s="31"/>
      <c r="E17" s="32"/>
      <c r="F17" s="32"/>
      <c r="G17" s="32"/>
      <c r="H17" s="33">
        <f t="shared" si="1"/>
        <v>1.3473807250000001</v>
      </c>
    </row>
    <row r="18" spans="1:8" x14ac:dyDescent="0.2">
      <c r="A18" s="17" t="s">
        <v>16</v>
      </c>
      <c r="B18" s="34">
        <f t="shared" ref="B18:G18" si="2">SUM(B19:B26)</f>
        <v>1965.9162236114923</v>
      </c>
      <c r="C18" s="34">
        <f t="shared" si="2"/>
        <v>20.17211018576371</v>
      </c>
      <c r="D18" s="34">
        <f t="shared" si="2"/>
        <v>455.63955177513179</v>
      </c>
      <c r="E18" s="34">
        <f t="shared" si="2"/>
        <v>0</v>
      </c>
      <c r="F18" s="34">
        <f t="shared" si="2"/>
        <v>191.09870484453339</v>
      </c>
      <c r="G18" s="35">
        <f t="shared" si="2"/>
        <v>3.4180460855999999</v>
      </c>
      <c r="H18" s="21">
        <f t="shared" si="1"/>
        <v>2636.2446365025216</v>
      </c>
    </row>
    <row r="19" spans="1:8" x14ac:dyDescent="0.2">
      <c r="A19" s="22" t="s">
        <v>17</v>
      </c>
      <c r="B19" s="23">
        <v>940.28977597489234</v>
      </c>
      <c r="C19" s="23"/>
      <c r="D19" s="23"/>
      <c r="E19" s="36"/>
      <c r="F19" s="36"/>
      <c r="G19" s="36"/>
      <c r="H19" s="25">
        <f t="shared" si="1"/>
        <v>940.28977597489234</v>
      </c>
    </row>
    <row r="20" spans="1:8" x14ac:dyDescent="0.2">
      <c r="A20" s="22" t="s">
        <v>18</v>
      </c>
      <c r="B20" s="27"/>
      <c r="C20" s="27"/>
      <c r="D20" s="27">
        <v>441.96252920263379</v>
      </c>
      <c r="E20" s="27"/>
      <c r="F20" s="27"/>
      <c r="G20" s="27"/>
      <c r="H20" s="28">
        <f t="shared" si="1"/>
        <v>441.96252920263379</v>
      </c>
    </row>
    <row r="21" spans="1:8" x14ac:dyDescent="0.2">
      <c r="A21" s="22" t="s">
        <v>19</v>
      </c>
      <c r="B21" s="27">
        <v>1003.866475184</v>
      </c>
      <c r="C21" s="27">
        <v>20.17211018576371</v>
      </c>
      <c r="D21" s="27">
        <v>7.2112724980000001E-3</v>
      </c>
      <c r="E21" s="24"/>
      <c r="F21" s="27">
        <v>191.09870484453339</v>
      </c>
      <c r="G21" s="37"/>
      <c r="H21" s="28">
        <f t="shared" si="1"/>
        <v>1215.144501486795</v>
      </c>
    </row>
    <row r="22" spans="1:8" x14ac:dyDescent="0.2">
      <c r="A22" s="22" t="s">
        <v>59</v>
      </c>
      <c r="B22" s="27">
        <v>21.7599724526</v>
      </c>
      <c r="C22" s="27"/>
      <c r="D22" s="27"/>
      <c r="E22" s="24"/>
      <c r="F22" s="24"/>
      <c r="G22" s="24"/>
      <c r="H22" s="28">
        <f t="shared" si="1"/>
        <v>21.7599724526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/>
      <c r="F24" s="27"/>
      <c r="G24" s="27"/>
      <c r="H24" s="28">
        <f t="shared" si="1"/>
        <v>0</v>
      </c>
    </row>
    <row r="25" spans="1:8" x14ac:dyDescent="0.2">
      <c r="A25" s="22" t="s">
        <v>61</v>
      </c>
      <c r="B25" s="27"/>
      <c r="C25" s="27"/>
      <c r="D25" s="27">
        <v>13.669811299999999</v>
      </c>
      <c r="E25" s="27"/>
      <c r="F25" s="27"/>
      <c r="G25" s="27">
        <v>3.4180460855999999</v>
      </c>
      <c r="H25" s="28">
        <f t="shared" si="1"/>
        <v>17.0878573856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2.869373</v>
      </c>
      <c r="C27" s="34">
        <f>SUM(C28:C36)</f>
        <v>921.30758827499994</v>
      </c>
      <c r="D27" s="34">
        <f>SUM(D28:D36)</f>
        <v>315.05070384599998</v>
      </c>
      <c r="E27" s="43"/>
      <c r="F27" s="43"/>
      <c r="G27" s="44"/>
      <c r="H27" s="21">
        <f t="shared" si="1"/>
        <v>1239.227665121</v>
      </c>
    </row>
    <row r="28" spans="1:8" x14ac:dyDescent="0.2">
      <c r="A28" s="22" t="s">
        <v>20</v>
      </c>
      <c r="B28" s="36"/>
      <c r="C28" s="23">
        <v>769.92968037499998</v>
      </c>
      <c r="D28" s="45"/>
      <c r="E28" s="24"/>
      <c r="F28" s="24"/>
      <c r="G28" s="24"/>
      <c r="H28" s="25">
        <f t="shared" si="1"/>
        <v>769.92968037499998</v>
      </c>
    </row>
    <row r="29" spans="1:8" x14ac:dyDescent="0.2">
      <c r="A29" s="22" t="s">
        <v>21</v>
      </c>
      <c r="B29" s="24"/>
      <c r="C29" s="27">
        <v>149.512061725</v>
      </c>
      <c r="D29" s="27">
        <v>60.451979913999999</v>
      </c>
      <c r="E29" s="24"/>
      <c r="F29" s="24"/>
      <c r="G29" s="24"/>
      <c r="H29" s="28">
        <f t="shared" si="1"/>
        <v>209.96404163899999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254.02210823600001</v>
      </c>
      <c r="E31" s="24"/>
      <c r="F31" s="24"/>
      <c r="G31" s="24"/>
      <c r="H31" s="28">
        <f t="shared" si="1"/>
        <v>254.02210823600001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1.8658461749999999</v>
      </c>
      <c r="D33" s="27">
        <v>0.57661569599999996</v>
      </c>
      <c r="E33" s="24"/>
      <c r="F33" s="24"/>
      <c r="G33" s="24"/>
      <c r="H33" s="28">
        <f t="shared" si="1"/>
        <v>2.4424618709999999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2.301434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0.56793899999999997</v>
      </c>
      <c r="C36" s="31"/>
      <c r="D36" s="31"/>
      <c r="E36" s="32"/>
      <c r="F36" s="32"/>
      <c r="G36" s="32"/>
      <c r="H36" s="33">
        <f t="shared" si="1"/>
        <v>0.56793899999999997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0.43544300000000002</v>
      </c>
      <c r="C38" s="34">
        <f>SUM(C39:C43)</f>
        <v>275.405139625</v>
      </c>
      <c r="D38" s="34">
        <f>SUM(D39:D43)</f>
        <v>24.352952764000001</v>
      </c>
      <c r="E38" s="43"/>
      <c r="F38" s="43"/>
      <c r="G38" s="44"/>
      <c r="H38" s="52">
        <f t="shared" si="1"/>
        <v>300.19353538900003</v>
      </c>
    </row>
    <row r="39" spans="1:8" x14ac:dyDescent="0.2">
      <c r="A39" s="22" t="s">
        <v>25</v>
      </c>
      <c r="B39" s="23"/>
      <c r="C39" s="23">
        <v>144.13314614999999</v>
      </c>
      <c r="D39" s="23"/>
      <c r="E39" s="24"/>
      <c r="F39" s="24"/>
      <c r="G39" s="24"/>
      <c r="H39" s="25">
        <f t="shared" si="1"/>
        <v>144.13314614999999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0.43544300000000002</v>
      </c>
      <c r="C41" s="27">
        <v>9.5475450000000003E-2</v>
      </c>
      <c r="D41" s="27">
        <v>0.21515540399999999</v>
      </c>
      <c r="E41" s="24"/>
      <c r="F41" s="24"/>
      <c r="G41" s="24"/>
      <c r="H41" s="28">
        <f t="shared" si="1"/>
        <v>0.74607385400000004</v>
      </c>
    </row>
    <row r="42" spans="1:8" x14ac:dyDescent="0.2">
      <c r="A42" s="22" t="s">
        <v>69</v>
      </c>
      <c r="B42" s="24"/>
      <c r="C42" s="27">
        <v>130.95897425000001</v>
      </c>
      <c r="D42" s="27">
        <v>24.13779736</v>
      </c>
      <c r="E42" s="24"/>
      <c r="F42" s="24"/>
      <c r="G42" s="24"/>
      <c r="H42" s="28">
        <f t="shared" si="1"/>
        <v>155.09677161000002</v>
      </c>
    </row>
    <row r="43" spans="1:8" ht="13.5" thickBot="1" x14ac:dyDescent="0.25">
      <c r="A43" s="22" t="s">
        <v>71</v>
      </c>
      <c r="B43" s="27"/>
      <c r="C43" s="27">
        <v>0.21754377499999999</v>
      </c>
      <c r="D43" s="27"/>
      <c r="E43" s="24"/>
      <c r="F43" s="24"/>
      <c r="G43" s="24"/>
      <c r="H43" s="28">
        <f t="shared" si="1"/>
        <v>0.21754377499999999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36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20628.458847492639</v>
      </c>
      <c r="C7" s="15">
        <f t="shared" si="0"/>
        <v>1631.652812024</v>
      </c>
      <c r="D7" s="15">
        <f t="shared" si="0"/>
        <v>792.27197819742526</v>
      </c>
      <c r="E7" s="15">
        <f t="shared" si="0"/>
        <v>353.79415672765799</v>
      </c>
      <c r="F7" s="15">
        <f t="shared" si="0"/>
        <v>19.147041330877602</v>
      </c>
      <c r="G7" s="15">
        <f t="shared" si="0"/>
        <v>8.9423802707999993</v>
      </c>
      <c r="H7" s="16">
        <f>SUM(B7:G7)</f>
        <v>23434.267216043401</v>
      </c>
    </row>
    <row r="8" spans="1:8" x14ac:dyDescent="0.2">
      <c r="A8" s="17" t="s">
        <v>6</v>
      </c>
      <c r="B8" s="18">
        <f>SUM(B9,B15)</f>
        <v>18522.18500343903</v>
      </c>
      <c r="C8" s="18">
        <f>SUM(C9,C15)</f>
        <v>336.97203760878767</v>
      </c>
      <c r="D8" s="18">
        <f>SUM(D9,D15)</f>
        <v>163.62485172329528</v>
      </c>
      <c r="E8" s="19"/>
      <c r="F8" s="19"/>
      <c r="G8" s="20"/>
      <c r="H8" s="21">
        <f t="shared" ref="H8:H44" si="1">SUM(B8:G8)</f>
        <v>19022.781892771112</v>
      </c>
    </row>
    <row r="9" spans="1:8" x14ac:dyDescent="0.2">
      <c r="A9" s="22" t="s">
        <v>7</v>
      </c>
      <c r="B9" s="23">
        <f>SUM(B10:B14)</f>
        <v>18508.93937643903</v>
      </c>
      <c r="C9" s="23">
        <f>SUM(C10:C14)</f>
        <v>120.02341147651271</v>
      </c>
      <c r="D9" s="23">
        <f>SUM(D10:D14)</f>
        <v>163.62485172329528</v>
      </c>
      <c r="E9" s="24"/>
      <c r="F9" s="24"/>
      <c r="G9" s="24"/>
      <c r="H9" s="25">
        <f t="shared" si="1"/>
        <v>18792.587639638838</v>
      </c>
    </row>
    <row r="10" spans="1:8" x14ac:dyDescent="0.2">
      <c r="A10" s="26" t="s">
        <v>8</v>
      </c>
      <c r="B10" s="27">
        <v>10362.750110747229</v>
      </c>
      <c r="C10" s="27">
        <v>7.5361106149666632</v>
      </c>
      <c r="D10" s="27">
        <v>115.10896323799288</v>
      </c>
      <c r="E10" s="24"/>
      <c r="F10" s="24"/>
      <c r="G10" s="24"/>
      <c r="H10" s="28">
        <f t="shared" si="1"/>
        <v>10485.395184600189</v>
      </c>
    </row>
    <row r="11" spans="1:8" x14ac:dyDescent="0.2">
      <c r="A11" s="26" t="s">
        <v>9</v>
      </c>
      <c r="B11" s="27">
        <v>4315.4880956734551</v>
      </c>
      <c r="C11" s="27">
        <v>20.967965311352845</v>
      </c>
      <c r="D11" s="27">
        <v>14.185836591083827</v>
      </c>
      <c r="E11" s="24"/>
      <c r="F11" s="24"/>
      <c r="G11" s="24"/>
      <c r="H11" s="28">
        <f t="shared" si="1"/>
        <v>4350.6418975758916</v>
      </c>
    </row>
    <row r="12" spans="1:8" x14ac:dyDescent="0.2">
      <c r="A12" s="26" t="s">
        <v>10</v>
      </c>
      <c r="B12" s="27">
        <v>2128.4547380183471</v>
      </c>
      <c r="C12" s="29">
        <v>2.8634608751931991</v>
      </c>
      <c r="D12" s="27">
        <v>20.634068148218589</v>
      </c>
      <c r="E12" s="24"/>
      <c r="F12" s="24"/>
      <c r="G12" s="24"/>
      <c r="H12" s="28">
        <f t="shared" si="1"/>
        <v>2151.9522670417587</v>
      </c>
    </row>
    <row r="13" spans="1:8" x14ac:dyDescent="0.2">
      <c r="A13" s="26" t="s">
        <v>11</v>
      </c>
      <c r="B13" s="27">
        <v>1696.5186880000001</v>
      </c>
      <c r="C13" s="27">
        <v>88.653770025</v>
      </c>
      <c r="D13" s="27">
        <v>13.646562830000001</v>
      </c>
      <c r="E13" s="24"/>
      <c r="F13" s="24"/>
      <c r="G13" s="24"/>
      <c r="H13" s="28">
        <f t="shared" si="1"/>
        <v>1798.8190208550002</v>
      </c>
    </row>
    <row r="14" spans="1:8" x14ac:dyDescent="0.2">
      <c r="A14" s="26" t="s">
        <v>12</v>
      </c>
      <c r="B14" s="27">
        <v>5.7277440000000004</v>
      </c>
      <c r="C14" s="27">
        <v>2.10465E-3</v>
      </c>
      <c r="D14" s="27">
        <v>4.9420916000000002E-2</v>
      </c>
      <c r="E14" s="24"/>
      <c r="F14" s="24"/>
      <c r="G14" s="24"/>
      <c r="H14" s="28">
        <f t="shared" si="1"/>
        <v>5.779269566</v>
      </c>
    </row>
    <row r="15" spans="1:8" x14ac:dyDescent="0.2">
      <c r="A15" s="22" t="s">
        <v>13</v>
      </c>
      <c r="B15" s="27">
        <f>SUM(B16:B17)</f>
        <v>13.245626999999999</v>
      </c>
      <c r="C15" s="27">
        <f>SUM(C16:C17)</f>
        <v>216.948626132275</v>
      </c>
      <c r="D15" s="27">
        <f>SUM(D16:D17)</f>
        <v>0</v>
      </c>
      <c r="E15" s="24"/>
      <c r="F15" s="24"/>
      <c r="G15" s="24"/>
      <c r="H15" s="28">
        <f t="shared" si="1"/>
        <v>230.19425313227498</v>
      </c>
    </row>
    <row r="16" spans="1:8" x14ac:dyDescent="0.2">
      <c r="A16" s="26" t="s">
        <v>14</v>
      </c>
      <c r="B16" s="27">
        <v>13.243634999999999</v>
      </c>
      <c r="C16" s="27">
        <v>213.46164510727499</v>
      </c>
      <c r="D16" s="27"/>
      <c r="E16" s="24"/>
      <c r="F16" s="24"/>
      <c r="G16" s="24"/>
      <c r="H16" s="28">
        <f t="shared" si="1"/>
        <v>226.705280107275</v>
      </c>
    </row>
    <row r="17" spans="1:8" ht="13.5" thickBot="1" x14ac:dyDescent="0.25">
      <c r="A17" s="30" t="s">
        <v>15</v>
      </c>
      <c r="B17" s="31">
        <v>1.9919999999999998E-3</v>
      </c>
      <c r="C17" s="31">
        <v>3.486981025</v>
      </c>
      <c r="D17" s="31"/>
      <c r="E17" s="32"/>
      <c r="F17" s="32"/>
      <c r="G17" s="32"/>
      <c r="H17" s="33">
        <f t="shared" si="1"/>
        <v>3.488973025</v>
      </c>
    </row>
    <row r="18" spans="1:8" x14ac:dyDescent="0.2">
      <c r="A18" s="17" t="s">
        <v>16</v>
      </c>
      <c r="B18" s="34">
        <f t="shared" ref="B18:G18" si="2">SUM(B19:B26)</f>
        <v>2104.5367580536072</v>
      </c>
      <c r="C18" s="34">
        <f t="shared" si="2"/>
        <v>15.885679196462224</v>
      </c>
      <c r="D18" s="34">
        <f t="shared" si="2"/>
        <v>316.91322550613006</v>
      </c>
      <c r="E18" s="34">
        <f t="shared" si="2"/>
        <v>353.79415672765799</v>
      </c>
      <c r="F18" s="34">
        <f t="shared" si="2"/>
        <v>19.147041330877602</v>
      </c>
      <c r="G18" s="35">
        <f t="shared" si="2"/>
        <v>8.9423802707999993</v>
      </c>
      <c r="H18" s="21">
        <f t="shared" si="1"/>
        <v>2819.219241085535</v>
      </c>
    </row>
    <row r="19" spans="1:8" x14ac:dyDescent="0.2">
      <c r="A19" s="22" t="s">
        <v>17</v>
      </c>
      <c r="B19" s="23">
        <v>758.16803153560738</v>
      </c>
      <c r="C19" s="23"/>
      <c r="D19" s="23"/>
      <c r="E19" s="36"/>
      <c r="F19" s="36"/>
      <c r="G19" s="36"/>
      <c r="H19" s="25">
        <f t="shared" si="1"/>
        <v>758.16803153560738</v>
      </c>
    </row>
    <row r="20" spans="1:8" x14ac:dyDescent="0.2">
      <c r="A20" s="22" t="s">
        <v>18</v>
      </c>
      <c r="B20" s="27"/>
      <c r="C20" s="27"/>
      <c r="D20" s="27">
        <v>300.32440000000003</v>
      </c>
      <c r="E20" s="27"/>
      <c r="F20" s="27"/>
      <c r="G20" s="27"/>
      <c r="H20" s="28">
        <f t="shared" si="1"/>
        <v>300.32440000000003</v>
      </c>
    </row>
    <row r="21" spans="1:8" x14ac:dyDescent="0.2">
      <c r="A21" s="22" t="s">
        <v>19</v>
      </c>
      <c r="B21" s="27">
        <v>1329.0016109999999</v>
      </c>
      <c r="C21" s="27">
        <v>15.885679196462224</v>
      </c>
      <c r="D21" s="27">
        <v>1.272957213E-2</v>
      </c>
      <c r="E21" s="24"/>
      <c r="F21" s="27">
        <v>19.130586102057602</v>
      </c>
      <c r="G21" s="37"/>
      <c r="H21" s="28">
        <f t="shared" si="1"/>
        <v>1364.0306058706497</v>
      </c>
    </row>
    <row r="22" spans="1:8" x14ac:dyDescent="0.2">
      <c r="A22" s="22" t="s">
        <v>59</v>
      </c>
      <c r="B22" s="27">
        <v>17.367115517999999</v>
      </c>
      <c r="C22" s="27"/>
      <c r="D22" s="27"/>
      <c r="E22" s="24"/>
      <c r="F22" s="24"/>
      <c r="G22" s="24"/>
      <c r="H22" s="28">
        <f t="shared" si="1"/>
        <v>17.367115517999999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353.79415672765799</v>
      </c>
      <c r="F24" s="27">
        <v>1.6455228820000001E-2</v>
      </c>
      <c r="G24" s="27"/>
      <c r="H24" s="28">
        <f t="shared" si="1"/>
        <v>353.810611956478</v>
      </c>
    </row>
    <row r="25" spans="1:8" x14ac:dyDescent="0.2">
      <c r="A25" s="22" t="s">
        <v>61</v>
      </c>
      <c r="B25" s="27"/>
      <c r="C25" s="27"/>
      <c r="D25" s="27">
        <v>16.576095934000001</v>
      </c>
      <c r="E25" s="27"/>
      <c r="F25" s="27"/>
      <c r="G25" s="27">
        <v>8.9423802707999993</v>
      </c>
      <c r="H25" s="28">
        <f t="shared" si="1"/>
        <v>25.518476204800002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1.7370860000000001</v>
      </c>
      <c r="C27" s="34">
        <f>SUM(C28:C36)</f>
        <v>874.97413072500001</v>
      </c>
      <c r="D27" s="34">
        <f>SUM(D28:D36)</f>
        <v>289.35649480199999</v>
      </c>
      <c r="E27" s="43"/>
      <c r="F27" s="43"/>
      <c r="G27" s="44"/>
      <c r="H27" s="21">
        <f t="shared" si="1"/>
        <v>1166.067711527</v>
      </c>
    </row>
    <row r="28" spans="1:8" x14ac:dyDescent="0.2">
      <c r="A28" s="22" t="s">
        <v>20</v>
      </c>
      <c r="B28" s="36"/>
      <c r="C28" s="23">
        <v>762.29761697499998</v>
      </c>
      <c r="D28" s="45"/>
      <c r="E28" s="24"/>
      <c r="F28" s="24"/>
      <c r="G28" s="24"/>
      <c r="H28" s="25">
        <f t="shared" si="1"/>
        <v>762.29761697499998</v>
      </c>
    </row>
    <row r="29" spans="1:8" x14ac:dyDescent="0.2">
      <c r="A29" s="22" t="s">
        <v>21</v>
      </c>
      <c r="B29" s="24"/>
      <c r="C29" s="27">
        <v>112.67166705</v>
      </c>
      <c r="D29" s="27">
        <v>49.935790566000001</v>
      </c>
      <c r="E29" s="24"/>
      <c r="F29" s="24"/>
      <c r="G29" s="24"/>
      <c r="H29" s="28">
        <f t="shared" si="1"/>
        <v>162.607457616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239.41920648799999</v>
      </c>
      <c r="E31" s="24"/>
      <c r="F31" s="24"/>
      <c r="G31" s="24"/>
      <c r="H31" s="28">
        <f t="shared" si="1"/>
        <v>239.41920648799999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4.8466999999999998E-3</v>
      </c>
      <c r="D33" s="27">
        <v>1.4977479999999999E-3</v>
      </c>
      <c r="E33" s="24"/>
      <c r="F33" s="24"/>
      <c r="G33" s="24"/>
      <c r="H33" s="28">
        <f t="shared" si="1"/>
        <v>6.3444479999999999E-3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1.514108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0.22297800000000001</v>
      </c>
      <c r="C36" s="31"/>
      <c r="D36" s="31"/>
      <c r="E36" s="32"/>
      <c r="F36" s="32"/>
      <c r="G36" s="32"/>
      <c r="H36" s="33">
        <f t="shared" si="1"/>
        <v>0.22297800000000001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403.82096449375001</v>
      </c>
      <c r="D38" s="34">
        <f>SUM(D39:D43)</f>
        <v>22.377406166</v>
      </c>
      <c r="E38" s="43"/>
      <c r="F38" s="43"/>
      <c r="G38" s="44"/>
      <c r="H38" s="52">
        <f t="shared" si="1"/>
        <v>426.19837065975003</v>
      </c>
    </row>
    <row r="39" spans="1:8" x14ac:dyDescent="0.2">
      <c r="A39" s="22" t="s">
        <v>25</v>
      </c>
      <c r="B39" s="23"/>
      <c r="C39" s="23">
        <v>326.93958780000003</v>
      </c>
      <c r="D39" s="23"/>
      <c r="E39" s="24"/>
      <c r="F39" s="24"/>
      <c r="G39" s="24"/>
      <c r="H39" s="25">
        <f t="shared" si="1"/>
        <v>326.93958780000003</v>
      </c>
    </row>
    <row r="40" spans="1:8" x14ac:dyDescent="0.2">
      <c r="A40" s="22" t="s">
        <v>70</v>
      </c>
      <c r="B40" s="23"/>
      <c r="C40" s="23">
        <v>1.11869895</v>
      </c>
      <c r="D40" s="23">
        <v>0.80009334600000004</v>
      </c>
      <c r="E40" s="24"/>
      <c r="F40" s="24"/>
      <c r="G40" s="24"/>
      <c r="H40" s="25">
        <f t="shared" si="1"/>
        <v>1.9187922959999999</v>
      </c>
    </row>
    <row r="41" spans="1:8" x14ac:dyDescent="0.2">
      <c r="A41" s="22" t="s">
        <v>26</v>
      </c>
      <c r="B41" s="27"/>
      <c r="C41" s="27">
        <v>3.6461174999999998E-2</v>
      </c>
      <c r="D41" s="27">
        <v>0.11817488</v>
      </c>
      <c r="E41" s="24"/>
      <c r="F41" s="24"/>
      <c r="G41" s="24"/>
      <c r="H41" s="28">
        <f t="shared" si="1"/>
        <v>0.15463605499999999</v>
      </c>
    </row>
    <row r="42" spans="1:8" x14ac:dyDescent="0.2">
      <c r="A42" s="22" t="s">
        <v>69</v>
      </c>
      <c r="B42" s="24"/>
      <c r="C42" s="27">
        <v>75.704031568749997</v>
      </c>
      <c r="D42" s="27">
        <v>21.459137940000002</v>
      </c>
      <c r="E42" s="24"/>
      <c r="F42" s="24"/>
      <c r="G42" s="24"/>
      <c r="H42" s="28">
        <f t="shared" si="1"/>
        <v>97.163169508750002</v>
      </c>
    </row>
    <row r="43" spans="1:8" ht="13.5" thickBot="1" x14ac:dyDescent="0.25">
      <c r="A43" s="22" t="s">
        <v>71</v>
      </c>
      <c r="B43" s="27"/>
      <c r="C43" s="27">
        <v>2.2185E-2</v>
      </c>
      <c r="D43" s="27"/>
      <c r="E43" s="24"/>
      <c r="F43" s="24"/>
      <c r="G43" s="24"/>
      <c r="H43" s="28">
        <f t="shared" si="1"/>
        <v>2.2185E-2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35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19468.417757418956</v>
      </c>
      <c r="C7" s="15">
        <f t="shared" si="0"/>
        <v>1508.3950254497884</v>
      </c>
      <c r="D7" s="15">
        <f t="shared" si="0"/>
        <v>669.92918641173378</v>
      </c>
      <c r="E7" s="15">
        <f t="shared" si="0"/>
        <v>352.12535793059897</v>
      </c>
      <c r="F7" s="15">
        <f t="shared" si="0"/>
        <v>19.65267932650276</v>
      </c>
      <c r="G7" s="15">
        <f t="shared" si="0"/>
        <v>9.0272507171999994</v>
      </c>
      <c r="H7" s="16">
        <f>SUM(B7:G7)</f>
        <v>22027.547257254781</v>
      </c>
    </row>
    <row r="8" spans="1:8" x14ac:dyDescent="0.2">
      <c r="A8" s="17" t="s">
        <v>6</v>
      </c>
      <c r="B8" s="18">
        <f>SUM(B9,B15)</f>
        <v>16948.83494472818</v>
      </c>
      <c r="C8" s="18">
        <f>SUM(C9,C15)</f>
        <v>325.27018247914157</v>
      </c>
      <c r="D8" s="18">
        <f>SUM(D9,D15)</f>
        <v>160.79214439724782</v>
      </c>
      <c r="E8" s="19"/>
      <c r="F8" s="19"/>
      <c r="G8" s="20"/>
      <c r="H8" s="21">
        <f t="shared" ref="H8:H44" si="1">SUM(B8:G8)</f>
        <v>17434.897271604568</v>
      </c>
    </row>
    <row r="9" spans="1:8" x14ac:dyDescent="0.2">
      <c r="A9" s="22" t="s">
        <v>7</v>
      </c>
      <c r="B9" s="23">
        <f>SUM(B10:B14)</f>
        <v>16920.626696728181</v>
      </c>
      <c r="C9" s="23">
        <f>SUM(C10:C14)</f>
        <v>121.06618006914154</v>
      </c>
      <c r="D9" s="23">
        <f>SUM(D10:D14)</f>
        <v>160.79214439724782</v>
      </c>
      <c r="E9" s="24"/>
      <c r="F9" s="24"/>
      <c r="G9" s="24"/>
      <c r="H9" s="25">
        <f t="shared" si="1"/>
        <v>17202.48502119457</v>
      </c>
    </row>
    <row r="10" spans="1:8" x14ac:dyDescent="0.2">
      <c r="A10" s="26" t="s">
        <v>8</v>
      </c>
      <c r="B10" s="27">
        <v>7978.0364563337289</v>
      </c>
      <c r="C10" s="27">
        <v>8.2994750443225342</v>
      </c>
      <c r="D10" s="27">
        <v>109.53060193038284</v>
      </c>
      <c r="E10" s="24"/>
      <c r="F10" s="24"/>
      <c r="G10" s="24"/>
      <c r="H10" s="28">
        <f t="shared" si="1"/>
        <v>8095.8665333084336</v>
      </c>
    </row>
    <row r="11" spans="1:8" x14ac:dyDescent="0.2">
      <c r="A11" s="26" t="s">
        <v>9</v>
      </c>
      <c r="B11" s="27">
        <v>5155.1541596885145</v>
      </c>
      <c r="C11" s="27">
        <v>23.418985177184545</v>
      </c>
      <c r="D11" s="27">
        <v>17.308924228587216</v>
      </c>
      <c r="E11" s="24"/>
      <c r="F11" s="24"/>
      <c r="G11" s="24"/>
      <c r="H11" s="28">
        <f t="shared" si="1"/>
        <v>5195.8820690942857</v>
      </c>
    </row>
    <row r="12" spans="1:8" x14ac:dyDescent="0.2">
      <c r="A12" s="26" t="s">
        <v>10</v>
      </c>
      <c r="B12" s="27">
        <v>2051.1801257059387</v>
      </c>
      <c r="C12" s="29">
        <v>2.6673655976344577</v>
      </c>
      <c r="D12" s="27">
        <v>20.38160824227775</v>
      </c>
      <c r="E12" s="24"/>
      <c r="F12" s="24"/>
      <c r="G12" s="24"/>
      <c r="H12" s="28">
        <f t="shared" si="1"/>
        <v>2074.2290995458511</v>
      </c>
    </row>
    <row r="13" spans="1:8" x14ac:dyDescent="0.2">
      <c r="A13" s="26" t="s">
        <v>11</v>
      </c>
      <c r="B13" s="27">
        <v>1729.4930220000001</v>
      </c>
      <c r="C13" s="27">
        <v>86.678197574999999</v>
      </c>
      <c r="D13" s="27">
        <v>13.512757552</v>
      </c>
      <c r="E13" s="24"/>
      <c r="F13" s="24"/>
      <c r="G13" s="24"/>
      <c r="H13" s="28">
        <f t="shared" si="1"/>
        <v>1829.6839771270002</v>
      </c>
    </row>
    <row r="14" spans="1:8" x14ac:dyDescent="0.2">
      <c r="A14" s="26" t="s">
        <v>12</v>
      </c>
      <c r="B14" s="27">
        <v>6.7629330000000003</v>
      </c>
      <c r="C14" s="27">
        <v>2.1566749999999998E-3</v>
      </c>
      <c r="D14" s="27">
        <v>5.8252444E-2</v>
      </c>
      <c r="E14" s="24"/>
      <c r="F14" s="24"/>
      <c r="G14" s="24"/>
      <c r="H14" s="28">
        <f t="shared" si="1"/>
        <v>6.8233421190000003</v>
      </c>
    </row>
    <row r="15" spans="1:8" x14ac:dyDescent="0.2">
      <c r="A15" s="22" t="s">
        <v>13</v>
      </c>
      <c r="B15" s="27">
        <f>SUM(B16:B17)</f>
        <v>28.208248000000001</v>
      </c>
      <c r="C15" s="27">
        <f>SUM(C16:C17)</f>
        <v>204.20400241000002</v>
      </c>
      <c r="D15" s="27">
        <f>SUM(D16:D17)</f>
        <v>0</v>
      </c>
      <c r="E15" s="24"/>
      <c r="F15" s="24"/>
      <c r="G15" s="24"/>
      <c r="H15" s="28">
        <f t="shared" si="1"/>
        <v>232.41225041000001</v>
      </c>
    </row>
    <row r="16" spans="1:8" x14ac:dyDescent="0.2">
      <c r="A16" s="26" t="s">
        <v>14</v>
      </c>
      <c r="B16" s="27">
        <v>28.204225000000001</v>
      </c>
      <c r="C16" s="27">
        <v>196.68835526000001</v>
      </c>
      <c r="D16" s="27"/>
      <c r="E16" s="24"/>
      <c r="F16" s="24"/>
      <c r="G16" s="24"/>
      <c r="H16" s="28">
        <f t="shared" si="1"/>
        <v>224.89258026000002</v>
      </c>
    </row>
    <row r="17" spans="1:8" ht="13.5" thickBot="1" x14ac:dyDescent="0.25">
      <c r="A17" s="30" t="s">
        <v>15</v>
      </c>
      <c r="B17" s="31">
        <v>4.0229999999999997E-3</v>
      </c>
      <c r="C17" s="31">
        <v>7.5156471500000004</v>
      </c>
      <c r="D17" s="31"/>
      <c r="E17" s="32"/>
      <c r="F17" s="32"/>
      <c r="G17" s="32"/>
      <c r="H17" s="33">
        <f t="shared" si="1"/>
        <v>7.5196701500000005</v>
      </c>
    </row>
    <row r="18" spans="1:8" x14ac:dyDescent="0.2">
      <c r="A18" s="17" t="s">
        <v>16</v>
      </c>
      <c r="B18" s="34">
        <f t="shared" ref="B18:G18" si="2">SUM(B19:B26)</f>
        <v>2516.3561566907779</v>
      </c>
      <c r="C18" s="34">
        <f t="shared" si="2"/>
        <v>19.629191326896905</v>
      </c>
      <c r="D18" s="34">
        <f t="shared" si="2"/>
        <v>172.821378220486</v>
      </c>
      <c r="E18" s="34">
        <f t="shared" si="2"/>
        <v>352.12535793059897</v>
      </c>
      <c r="F18" s="34">
        <f t="shared" si="2"/>
        <v>19.65267932650276</v>
      </c>
      <c r="G18" s="35">
        <f t="shared" si="2"/>
        <v>9.0272507171999994</v>
      </c>
      <c r="H18" s="21">
        <f t="shared" si="1"/>
        <v>3089.6120142124628</v>
      </c>
    </row>
    <row r="19" spans="1:8" x14ac:dyDescent="0.2">
      <c r="A19" s="22" t="s">
        <v>17</v>
      </c>
      <c r="B19" s="23">
        <v>905.63841712977774</v>
      </c>
      <c r="C19" s="23"/>
      <c r="D19" s="23"/>
      <c r="E19" s="36"/>
      <c r="F19" s="36"/>
      <c r="G19" s="36"/>
      <c r="H19" s="25">
        <f t="shared" si="1"/>
        <v>905.63841712977774</v>
      </c>
    </row>
    <row r="20" spans="1:8" x14ac:dyDescent="0.2">
      <c r="A20" s="22" t="s">
        <v>18</v>
      </c>
      <c r="B20" s="27"/>
      <c r="C20" s="27"/>
      <c r="D20" s="27">
        <v>157.10262</v>
      </c>
      <c r="E20" s="27"/>
      <c r="F20" s="27"/>
      <c r="G20" s="27"/>
      <c r="H20" s="28">
        <f t="shared" si="1"/>
        <v>157.10262</v>
      </c>
    </row>
    <row r="21" spans="1:8" x14ac:dyDescent="0.2">
      <c r="A21" s="22" t="s">
        <v>19</v>
      </c>
      <c r="B21" s="27">
        <v>1593.490286</v>
      </c>
      <c r="C21" s="27">
        <v>19.629191326896905</v>
      </c>
      <c r="D21" s="27">
        <v>4.9696210486000002E-2</v>
      </c>
      <c r="E21" s="24"/>
      <c r="F21" s="27">
        <v>19.63638701060276</v>
      </c>
      <c r="G21" s="37"/>
      <c r="H21" s="28">
        <f t="shared" si="1"/>
        <v>1632.8055605479856</v>
      </c>
    </row>
    <row r="22" spans="1:8" x14ac:dyDescent="0.2">
      <c r="A22" s="22" t="s">
        <v>59</v>
      </c>
      <c r="B22" s="27">
        <v>17.227453561000001</v>
      </c>
      <c r="C22" s="27"/>
      <c r="D22" s="27"/>
      <c r="E22" s="24"/>
      <c r="F22" s="24"/>
      <c r="G22" s="24"/>
      <c r="H22" s="28">
        <f t="shared" si="1"/>
        <v>17.227453561000001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352.12535793059897</v>
      </c>
      <c r="F24" s="27">
        <v>1.62923159E-2</v>
      </c>
      <c r="G24" s="27"/>
      <c r="H24" s="28">
        <f t="shared" si="1"/>
        <v>352.14165024649895</v>
      </c>
    </row>
    <row r="25" spans="1:8" x14ac:dyDescent="0.2">
      <c r="A25" s="22" t="s">
        <v>61</v>
      </c>
      <c r="B25" s="27"/>
      <c r="C25" s="27"/>
      <c r="D25" s="27">
        <v>15.669062009999999</v>
      </c>
      <c r="E25" s="27"/>
      <c r="F25" s="27"/>
      <c r="G25" s="27">
        <v>9.0272507171999994</v>
      </c>
      <c r="H25" s="28">
        <f t="shared" si="1"/>
        <v>24.696312727199999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3.2266560000000002</v>
      </c>
      <c r="C27" s="34">
        <f>SUM(C28:C36)</f>
        <v>871.771654775</v>
      </c>
      <c r="D27" s="34">
        <f>SUM(D28:D36)</f>
        <v>314.53257869599997</v>
      </c>
      <c r="E27" s="43"/>
      <c r="F27" s="43"/>
      <c r="G27" s="44"/>
      <c r="H27" s="21">
        <f t="shared" si="1"/>
        <v>1189.5308894710001</v>
      </c>
    </row>
    <row r="28" spans="1:8" x14ac:dyDescent="0.2">
      <c r="A28" s="22" t="s">
        <v>20</v>
      </c>
      <c r="B28" s="36"/>
      <c r="C28" s="23">
        <v>771.04971945</v>
      </c>
      <c r="D28" s="45"/>
      <c r="E28" s="24"/>
      <c r="F28" s="24"/>
      <c r="G28" s="24"/>
      <c r="H28" s="25">
        <f t="shared" si="1"/>
        <v>771.04971945</v>
      </c>
    </row>
    <row r="29" spans="1:8" x14ac:dyDescent="0.2">
      <c r="A29" s="22" t="s">
        <v>21</v>
      </c>
      <c r="B29" s="24"/>
      <c r="C29" s="27">
        <v>100.71643365</v>
      </c>
      <c r="D29" s="27">
        <v>51.769796997999997</v>
      </c>
      <c r="E29" s="24"/>
      <c r="F29" s="24"/>
      <c r="G29" s="24"/>
      <c r="H29" s="28">
        <f t="shared" si="1"/>
        <v>152.486230648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262.76108160799998</v>
      </c>
      <c r="E31" s="24"/>
      <c r="F31" s="24"/>
      <c r="G31" s="24"/>
      <c r="H31" s="28">
        <f t="shared" si="1"/>
        <v>262.76108160799998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5.5016750000000001E-3</v>
      </c>
      <c r="D33" s="27">
        <v>1.70009E-3</v>
      </c>
      <c r="E33" s="24"/>
      <c r="F33" s="24"/>
      <c r="G33" s="24"/>
      <c r="H33" s="28">
        <f t="shared" si="1"/>
        <v>7.2017650000000006E-3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2.7518400000000001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0.47481600000000002</v>
      </c>
      <c r="C36" s="31"/>
      <c r="D36" s="31"/>
      <c r="E36" s="32"/>
      <c r="F36" s="32"/>
      <c r="G36" s="32"/>
      <c r="H36" s="33">
        <f t="shared" si="1"/>
        <v>0.47481600000000002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291.72399686875002</v>
      </c>
      <c r="D38" s="34">
        <f>SUM(D39:D43)</f>
        <v>21.783085098000001</v>
      </c>
      <c r="E38" s="43"/>
      <c r="F38" s="43"/>
      <c r="G38" s="44"/>
      <c r="H38" s="52">
        <f t="shared" si="1"/>
        <v>313.50708196675004</v>
      </c>
    </row>
    <row r="39" spans="1:8" x14ac:dyDescent="0.2">
      <c r="A39" s="22" t="s">
        <v>25</v>
      </c>
      <c r="B39" s="23"/>
      <c r="C39" s="23">
        <v>210.68495942499999</v>
      </c>
      <c r="D39" s="23"/>
      <c r="E39" s="24"/>
      <c r="F39" s="24"/>
      <c r="G39" s="24"/>
      <c r="H39" s="25">
        <f t="shared" si="1"/>
        <v>210.68495942499999</v>
      </c>
    </row>
    <row r="40" spans="1:8" x14ac:dyDescent="0.2">
      <c r="A40" s="22" t="s">
        <v>70</v>
      </c>
      <c r="B40" s="23"/>
      <c r="C40" s="23">
        <v>1.1722999999999999</v>
      </c>
      <c r="D40" s="23">
        <v>0.83842896</v>
      </c>
      <c r="E40" s="24"/>
      <c r="F40" s="24"/>
      <c r="G40" s="24"/>
      <c r="H40" s="25">
        <f t="shared" si="1"/>
        <v>2.0107289599999998</v>
      </c>
    </row>
    <row r="41" spans="1:8" x14ac:dyDescent="0.2">
      <c r="A41" s="22" t="s">
        <v>26</v>
      </c>
      <c r="B41" s="27"/>
      <c r="C41" s="27">
        <v>3.5038075000000002E-2</v>
      </c>
      <c r="D41" s="27">
        <v>0.114104498</v>
      </c>
      <c r="E41" s="24"/>
      <c r="F41" s="24"/>
      <c r="G41" s="24"/>
      <c r="H41" s="28">
        <f t="shared" si="1"/>
        <v>0.149142573</v>
      </c>
    </row>
    <row r="42" spans="1:8" x14ac:dyDescent="0.2">
      <c r="A42" s="22" t="s">
        <v>69</v>
      </c>
      <c r="B42" s="24"/>
      <c r="C42" s="27">
        <v>79.828302068750006</v>
      </c>
      <c r="D42" s="27">
        <v>20.830551639999999</v>
      </c>
      <c r="E42" s="24"/>
      <c r="F42" s="24"/>
      <c r="G42" s="24"/>
      <c r="H42" s="28">
        <f t="shared" si="1"/>
        <v>100.65885370875</v>
      </c>
    </row>
    <row r="43" spans="1:8" ht="13.5" thickBot="1" x14ac:dyDescent="0.25">
      <c r="A43" s="22" t="s">
        <v>71</v>
      </c>
      <c r="B43" s="27"/>
      <c r="C43" s="27">
        <v>3.3972999999999998E-3</v>
      </c>
      <c r="D43" s="27"/>
      <c r="E43" s="24"/>
      <c r="F43" s="24"/>
      <c r="G43" s="24"/>
      <c r="H43" s="28">
        <f t="shared" si="1"/>
        <v>3.3972999999999998E-3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34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21234.648484240035</v>
      </c>
      <c r="C7" s="15">
        <f t="shared" si="0"/>
        <v>1555.1718781923555</v>
      </c>
      <c r="D7" s="15">
        <f t="shared" si="0"/>
        <v>546.54260864091259</v>
      </c>
      <c r="E7" s="15">
        <f t="shared" si="0"/>
        <v>352.73059189841206</v>
      </c>
      <c r="F7" s="15">
        <f t="shared" si="0"/>
        <v>21.153093620051557</v>
      </c>
      <c r="G7" s="15">
        <f t="shared" si="0"/>
        <v>9.5346185471999991</v>
      </c>
      <c r="H7" s="16">
        <f>SUM(B7:G7)</f>
        <v>23719.781275138968</v>
      </c>
    </row>
    <row r="8" spans="1:8" x14ac:dyDescent="0.2">
      <c r="A8" s="17" t="s">
        <v>6</v>
      </c>
      <c r="B8" s="18">
        <f>SUM(B9,B15)</f>
        <v>19215.358656938402</v>
      </c>
      <c r="C8" s="18">
        <f>SUM(C9,C15)</f>
        <v>293.47962496185573</v>
      </c>
      <c r="D8" s="18">
        <f>SUM(D9,D15)</f>
        <v>155.05079700735658</v>
      </c>
      <c r="E8" s="19"/>
      <c r="F8" s="19"/>
      <c r="G8" s="20"/>
      <c r="H8" s="21">
        <f t="shared" ref="H8:H44" si="1">SUM(B8:G8)</f>
        <v>19663.889078907614</v>
      </c>
    </row>
    <row r="9" spans="1:8" x14ac:dyDescent="0.2">
      <c r="A9" s="22" t="s">
        <v>7</v>
      </c>
      <c r="B9" s="23">
        <f>SUM(B10:B14)</f>
        <v>19184.073587938401</v>
      </c>
      <c r="C9" s="23">
        <f>SUM(C10:C14)</f>
        <v>120.2233037268557</v>
      </c>
      <c r="D9" s="23">
        <f>SUM(D10:D14)</f>
        <v>155.05079700735658</v>
      </c>
      <c r="E9" s="24"/>
      <c r="F9" s="24"/>
      <c r="G9" s="24"/>
      <c r="H9" s="25">
        <f t="shared" si="1"/>
        <v>19459.347688672613</v>
      </c>
    </row>
    <row r="10" spans="1:8" x14ac:dyDescent="0.2">
      <c r="A10" s="26" t="s">
        <v>8</v>
      </c>
      <c r="B10" s="27">
        <v>10646.482989755055</v>
      </c>
      <c r="C10" s="27">
        <v>20.897470212400616</v>
      </c>
      <c r="D10" s="27">
        <v>106.03317452645467</v>
      </c>
      <c r="E10" s="24"/>
      <c r="F10" s="24"/>
      <c r="G10" s="24"/>
      <c r="H10" s="28">
        <f t="shared" si="1"/>
        <v>10773.413634493911</v>
      </c>
    </row>
    <row r="11" spans="1:8" x14ac:dyDescent="0.2">
      <c r="A11" s="26" t="s">
        <v>9</v>
      </c>
      <c r="B11" s="27">
        <v>5067.3057021610375</v>
      </c>
      <c r="C11" s="27">
        <v>18.33411462309784</v>
      </c>
      <c r="D11" s="27">
        <v>16.96034204845807</v>
      </c>
      <c r="E11" s="24"/>
      <c r="F11" s="24"/>
      <c r="G11" s="24"/>
      <c r="H11" s="28">
        <f t="shared" si="1"/>
        <v>5102.6001588325935</v>
      </c>
    </row>
    <row r="12" spans="1:8" x14ac:dyDescent="0.2">
      <c r="A12" s="26" t="s">
        <v>10</v>
      </c>
      <c r="B12" s="27">
        <v>1871.5904280223099</v>
      </c>
      <c r="C12" s="29">
        <v>2.3300708913572317</v>
      </c>
      <c r="D12" s="27">
        <v>19.046959224443796</v>
      </c>
      <c r="E12" s="24"/>
      <c r="F12" s="24"/>
      <c r="G12" s="24"/>
      <c r="H12" s="28">
        <f t="shared" si="1"/>
        <v>1892.9674581381109</v>
      </c>
    </row>
    <row r="13" spans="1:8" x14ac:dyDescent="0.2">
      <c r="A13" s="26" t="s">
        <v>11</v>
      </c>
      <c r="B13" s="27">
        <v>1592.808221</v>
      </c>
      <c r="C13" s="27">
        <v>78.659588350000007</v>
      </c>
      <c r="D13" s="27">
        <v>12.959083981999999</v>
      </c>
      <c r="E13" s="24"/>
      <c r="F13" s="24"/>
      <c r="G13" s="24"/>
      <c r="H13" s="28">
        <f t="shared" si="1"/>
        <v>1684.426893332</v>
      </c>
    </row>
    <row r="14" spans="1:8" x14ac:dyDescent="0.2">
      <c r="A14" s="26" t="s">
        <v>12</v>
      </c>
      <c r="B14" s="27">
        <v>5.886247</v>
      </c>
      <c r="C14" s="27">
        <v>2.0596500000000001E-3</v>
      </c>
      <c r="D14" s="27">
        <v>5.1237225999999997E-2</v>
      </c>
      <c r="E14" s="24"/>
      <c r="F14" s="24"/>
      <c r="G14" s="24"/>
      <c r="H14" s="28">
        <f t="shared" si="1"/>
        <v>5.9395438759999992</v>
      </c>
    </row>
    <row r="15" spans="1:8" x14ac:dyDescent="0.2">
      <c r="A15" s="22" t="s">
        <v>13</v>
      </c>
      <c r="B15" s="27">
        <f>SUM(B16:B17)</f>
        <v>31.285069</v>
      </c>
      <c r="C15" s="27">
        <f>SUM(C16:C17)</f>
        <v>173.256321235</v>
      </c>
      <c r="D15" s="27">
        <f>SUM(D16:D17)</f>
        <v>0</v>
      </c>
      <c r="E15" s="24"/>
      <c r="F15" s="24"/>
      <c r="G15" s="24"/>
      <c r="H15" s="28">
        <f t="shared" si="1"/>
        <v>204.54139023499999</v>
      </c>
    </row>
    <row r="16" spans="1:8" x14ac:dyDescent="0.2">
      <c r="A16" s="26" t="s">
        <v>14</v>
      </c>
      <c r="B16" s="27">
        <v>31.282050999999999</v>
      </c>
      <c r="C16" s="27">
        <v>168.615893435</v>
      </c>
      <c r="D16" s="27"/>
      <c r="E16" s="24"/>
      <c r="F16" s="24"/>
      <c r="G16" s="24"/>
      <c r="H16" s="28">
        <f t="shared" si="1"/>
        <v>199.897944435</v>
      </c>
    </row>
    <row r="17" spans="1:8" ht="13.5" thickBot="1" x14ac:dyDescent="0.25">
      <c r="A17" s="30" t="s">
        <v>15</v>
      </c>
      <c r="B17" s="31">
        <v>3.0179999999999998E-3</v>
      </c>
      <c r="C17" s="31">
        <v>4.6404278000000003</v>
      </c>
      <c r="D17" s="31"/>
      <c r="E17" s="32"/>
      <c r="F17" s="32"/>
      <c r="G17" s="32"/>
      <c r="H17" s="33">
        <f t="shared" si="1"/>
        <v>4.6434458000000003</v>
      </c>
    </row>
    <row r="18" spans="1:8" x14ac:dyDescent="0.2">
      <c r="A18" s="17" t="s">
        <v>16</v>
      </c>
      <c r="B18" s="34">
        <f t="shared" ref="B18:G18" si="2">SUM(B19:B26)</f>
        <v>2016.2397683016311</v>
      </c>
      <c r="C18" s="34">
        <f t="shared" si="2"/>
        <v>19.1986541305</v>
      </c>
      <c r="D18" s="34">
        <f t="shared" si="2"/>
        <v>56.325006975555993</v>
      </c>
      <c r="E18" s="34">
        <f t="shared" si="2"/>
        <v>352.73059189841206</v>
      </c>
      <c r="F18" s="34">
        <f t="shared" si="2"/>
        <v>21.153093620051557</v>
      </c>
      <c r="G18" s="35">
        <f t="shared" si="2"/>
        <v>9.5346185471999991</v>
      </c>
      <c r="H18" s="21">
        <f t="shared" si="1"/>
        <v>2475.1817334733505</v>
      </c>
    </row>
    <row r="19" spans="1:8" x14ac:dyDescent="0.2">
      <c r="A19" s="22" t="s">
        <v>17</v>
      </c>
      <c r="B19" s="23">
        <v>809.39071274803121</v>
      </c>
      <c r="C19" s="23"/>
      <c r="D19" s="23"/>
      <c r="E19" s="36"/>
      <c r="F19" s="36"/>
      <c r="G19" s="36"/>
      <c r="H19" s="25">
        <f t="shared" si="1"/>
        <v>809.39071274803121</v>
      </c>
    </row>
    <row r="20" spans="1:8" x14ac:dyDescent="0.2">
      <c r="A20" s="22" t="s">
        <v>18</v>
      </c>
      <c r="B20" s="27"/>
      <c r="C20" s="27"/>
      <c r="D20" s="27">
        <v>42.696247999999997</v>
      </c>
      <c r="E20" s="27"/>
      <c r="F20" s="27"/>
      <c r="G20" s="27"/>
      <c r="H20" s="28">
        <f t="shared" si="1"/>
        <v>42.696247999999997</v>
      </c>
    </row>
    <row r="21" spans="1:8" x14ac:dyDescent="0.2">
      <c r="A21" s="22" t="s">
        <v>19</v>
      </c>
      <c r="B21" s="27">
        <v>1190.9076869999999</v>
      </c>
      <c r="C21" s="27">
        <v>19.1986541305</v>
      </c>
      <c r="D21" s="27">
        <v>3.1175723555999998E-2</v>
      </c>
      <c r="E21" s="24"/>
      <c r="F21" s="27">
        <v>21.137612861751556</v>
      </c>
      <c r="G21" s="37"/>
      <c r="H21" s="28">
        <f t="shared" si="1"/>
        <v>1231.2751297158075</v>
      </c>
    </row>
    <row r="22" spans="1:8" x14ac:dyDescent="0.2">
      <c r="A22" s="22" t="s">
        <v>59</v>
      </c>
      <c r="B22" s="27">
        <v>15.9413685536</v>
      </c>
      <c r="C22" s="27"/>
      <c r="D22" s="27"/>
      <c r="E22" s="24"/>
      <c r="F22" s="24"/>
      <c r="G22" s="24"/>
      <c r="H22" s="28">
        <f t="shared" si="1"/>
        <v>15.9413685536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352.73059189841206</v>
      </c>
      <c r="F24" s="27">
        <v>1.54807583E-2</v>
      </c>
      <c r="G24" s="27"/>
      <c r="H24" s="28">
        <f t="shared" si="1"/>
        <v>352.74607265671204</v>
      </c>
    </row>
    <row r="25" spans="1:8" x14ac:dyDescent="0.2">
      <c r="A25" s="22" t="s">
        <v>61</v>
      </c>
      <c r="B25" s="27"/>
      <c r="C25" s="27"/>
      <c r="D25" s="27">
        <v>13.597583252</v>
      </c>
      <c r="E25" s="27"/>
      <c r="F25" s="27"/>
      <c r="G25" s="27">
        <v>9.5346185471999991</v>
      </c>
      <c r="H25" s="28">
        <f t="shared" si="1"/>
        <v>23.132201799199997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3.0500590000000001</v>
      </c>
      <c r="C27" s="34">
        <f>SUM(C28:C36)</f>
        <v>867.3831601249999</v>
      </c>
      <c r="D27" s="34">
        <f>SUM(D28:D36)</f>
        <v>311.94951141799999</v>
      </c>
      <c r="E27" s="43"/>
      <c r="F27" s="43"/>
      <c r="G27" s="44"/>
      <c r="H27" s="21">
        <f t="shared" si="1"/>
        <v>1182.382730543</v>
      </c>
    </row>
    <row r="28" spans="1:8" x14ac:dyDescent="0.2">
      <c r="A28" s="22" t="s">
        <v>20</v>
      </c>
      <c r="B28" s="36"/>
      <c r="C28" s="23">
        <v>762.14963424999996</v>
      </c>
      <c r="D28" s="45"/>
      <c r="E28" s="24"/>
      <c r="F28" s="24"/>
      <c r="G28" s="24"/>
      <c r="H28" s="25">
        <f t="shared" si="1"/>
        <v>762.14963424999996</v>
      </c>
    </row>
    <row r="29" spans="1:8" x14ac:dyDescent="0.2">
      <c r="A29" s="22" t="s">
        <v>21</v>
      </c>
      <c r="B29" s="24"/>
      <c r="C29" s="27">
        <v>105.22887565000001</v>
      </c>
      <c r="D29" s="27">
        <v>49.495967002</v>
      </c>
      <c r="E29" s="24"/>
      <c r="F29" s="24"/>
      <c r="G29" s="24"/>
      <c r="H29" s="28">
        <f t="shared" si="1"/>
        <v>154.72484265200001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262.45210745999998</v>
      </c>
      <c r="E31" s="24"/>
      <c r="F31" s="24"/>
      <c r="G31" s="24"/>
      <c r="H31" s="28">
        <f t="shared" si="1"/>
        <v>262.45210745999998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4.650225E-3</v>
      </c>
      <c r="D33" s="27">
        <v>1.4369560000000001E-3</v>
      </c>
      <c r="E33" s="24"/>
      <c r="F33" s="24"/>
      <c r="G33" s="24"/>
      <c r="H33" s="28">
        <f t="shared" si="1"/>
        <v>6.0871810000000005E-3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2.6026479999999999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0.447411</v>
      </c>
      <c r="C36" s="31"/>
      <c r="D36" s="31"/>
      <c r="E36" s="32"/>
      <c r="F36" s="32"/>
      <c r="G36" s="32"/>
      <c r="H36" s="33">
        <f t="shared" si="1"/>
        <v>0.447411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375.11043897499997</v>
      </c>
      <c r="D38" s="34">
        <f>SUM(D39:D43)</f>
        <v>23.21729324</v>
      </c>
      <c r="E38" s="43"/>
      <c r="F38" s="43"/>
      <c r="G38" s="44"/>
      <c r="H38" s="52">
        <f t="shared" si="1"/>
        <v>398.32773221499997</v>
      </c>
    </row>
    <row r="39" spans="1:8" x14ac:dyDescent="0.2">
      <c r="A39" s="22" t="s">
        <v>25</v>
      </c>
      <c r="B39" s="23"/>
      <c r="C39" s="23">
        <v>286.25282932499999</v>
      </c>
      <c r="D39" s="23"/>
      <c r="E39" s="24"/>
      <c r="F39" s="24"/>
      <c r="G39" s="24"/>
      <c r="H39" s="25">
        <f t="shared" si="1"/>
        <v>286.25282932499999</v>
      </c>
    </row>
    <row r="40" spans="1:8" x14ac:dyDescent="0.2">
      <c r="A40" s="22" t="s">
        <v>70</v>
      </c>
      <c r="B40" s="23"/>
      <c r="C40" s="23">
        <v>3.4457</v>
      </c>
      <c r="D40" s="23">
        <v>2.4643646399999999</v>
      </c>
      <c r="E40" s="24"/>
      <c r="F40" s="24"/>
      <c r="G40" s="24"/>
      <c r="H40" s="25">
        <f t="shared" si="1"/>
        <v>5.9100646399999999</v>
      </c>
    </row>
    <row r="41" spans="1:8" x14ac:dyDescent="0.2">
      <c r="A41" s="22" t="s">
        <v>26</v>
      </c>
      <c r="B41" s="27"/>
      <c r="C41" s="27">
        <v>4.1486250000000002E-2</v>
      </c>
      <c r="D41" s="27">
        <v>0.13522048</v>
      </c>
      <c r="E41" s="24"/>
      <c r="F41" s="24"/>
      <c r="G41" s="24"/>
      <c r="H41" s="28">
        <f t="shared" si="1"/>
        <v>0.17670673000000001</v>
      </c>
    </row>
    <row r="42" spans="1:8" x14ac:dyDescent="0.2">
      <c r="A42" s="22" t="s">
        <v>69</v>
      </c>
      <c r="B42" s="24"/>
      <c r="C42" s="27">
        <v>85.366578899999993</v>
      </c>
      <c r="D42" s="27">
        <v>20.61770812</v>
      </c>
      <c r="E42" s="24"/>
      <c r="F42" s="24"/>
      <c r="G42" s="24"/>
      <c r="H42" s="28">
        <f t="shared" si="1"/>
        <v>105.98428702</v>
      </c>
    </row>
    <row r="43" spans="1:8" ht="13.5" thickBot="1" x14ac:dyDescent="0.25">
      <c r="A43" s="22" t="s">
        <v>71</v>
      </c>
      <c r="B43" s="27"/>
      <c r="C43" s="27">
        <v>3.8444999999999998E-3</v>
      </c>
      <c r="D43" s="27"/>
      <c r="E43" s="24"/>
      <c r="F43" s="24"/>
      <c r="G43" s="24"/>
      <c r="H43" s="28">
        <f t="shared" si="1"/>
        <v>3.8444999999999998E-3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33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22652.517057578025</v>
      </c>
      <c r="C7" s="15">
        <f t="shared" si="0"/>
        <v>1486.6401283173025</v>
      </c>
      <c r="D7" s="15">
        <f t="shared" si="0"/>
        <v>547.90228295045904</v>
      </c>
      <c r="E7" s="15">
        <f t="shared" si="0"/>
        <v>362.02608746624702</v>
      </c>
      <c r="F7" s="15">
        <f t="shared" si="0"/>
        <v>12.549559446559845</v>
      </c>
      <c r="G7" s="15">
        <f t="shared" si="0"/>
        <v>8.7675424835999998</v>
      </c>
      <c r="H7" s="16">
        <f>SUM(B7:G7)</f>
        <v>25070.402658242194</v>
      </c>
    </row>
    <row r="8" spans="1:8" x14ac:dyDescent="0.2">
      <c r="A8" s="17" t="s">
        <v>6</v>
      </c>
      <c r="B8" s="18">
        <f>SUM(B9,B15)</f>
        <v>20759.262154553559</v>
      </c>
      <c r="C8" s="18">
        <f>SUM(C9,C15)</f>
        <v>243.83046307324008</v>
      </c>
      <c r="D8" s="18">
        <f>SUM(D9,D15)</f>
        <v>166.89257692294899</v>
      </c>
      <c r="E8" s="19"/>
      <c r="F8" s="19"/>
      <c r="G8" s="20"/>
      <c r="H8" s="21">
        <f t="shared" ref="H8:H44" si="1">SUM(B8:G8)</f>
        <v>21169.98519454975</v>
      </c>
    </row>
    <row r="9" spans="1:8" x14ac:dyDescent="0.2">
      <c r="A9" s="22" t="s">
        <v>7</v>
      </c>
      <c r="B9" s="23">
        <f>SUM(B10:B14)</f>
        <v>20737.32884855356</v>
      </c>
      <c r="C9" s="23">
        <f>SUM(C10:C14)</f>
        <v>122.93126429049006</v>
      </c>
      <c r="D9" s="23">
        <f>SUM(D10:D14)</f>
        <v>166.89257692294899</v>
      </c>
      <c r="E9" s="24"/>
      <c r="F9" s="24"/>
      <c r="G9" s="24"/>
      <c r="H9" s="25">
        <f t="shared" si="1"/>
        <v>21027.152689767001</v>
      </c>
    </row>
    <row r="10" spans="1:8" x14ac:dyDescent="0.2">
      <c r="A10" s="26" t="s">
        <v>8</v>
      </c>
      <c r="B10" s="27">
        <v>12735.42890670184</v>
      </c>
      <c r="C10" s="27">
        <v>23.407263613601355</v>
      </c>
      <c r="D10" s="27">
        <v>115.59898921245468</v>
      </c>
      <c r="E10" s="24"/>
      <c r="F10" s="24"/>
      <c r="G10" s="24"/>
      <c r="H10" s="28">
        <f t="shared" si="1"/>
        <v>12874.435159527895</v>
      </c>
    </row>
    <row r="11" spans="1:8" x14ac:dyDescent="0.2">
      <c r="A11" s="26" t="s">
        <v>9</v>
      </c>
      <c r="B11" s="27">
        <v>4665.1620798303093</v>
      </c>
      <c r="C11" s="27">
        <v>19.826796012575073</v>
      </c>
      <c r="D11" s="27">
        <v>19.625216512638847</v>
      </c>
      <c r="E11" s="24"/>
      <c r="F11" s="24"/>
      <c r="G11" s="24"/>
      <c r="H11" s="28">
        <f t="shared" si="1"/>
        <v>4704.6140923555231</v>
      </c>
    </row>
    <row r="12" spans="1:8" x14ac:dyDescent="0.2">
      <c r="A12" s="26" t="s">
        <v>10</v>
      </c>
      <c r="B12" s="27">
        <v>1742.6229310214096</v>
      </c>
      <c r="C12" s="29">
        <v>1.9649692893136312</v>
      </c>
      <c r="D12" s="27">
        <v>18.726036007855473</v>
      </c>
      <c r="E12" s="24"/>
      <c r="F12" s="24"/>
      <c r="G12" s="24"/>
      <c r="H12" s="28">
        <f t="shared" si="1"/>
        <v>1763.3139363185787</v>
      </c>
    </row>
    <row r="13" spans="1:8" x14ac:dyDescent="0.2">
      <c r="A13" s="26" t="s">
        <v>11</v>
      </c>
      <c r="B13" s="27">
        <v>1588.252954</v>
      </c>
      <c r="C13" s="27">
        <v>77.730351525000003</v>
      </c>
      <c r="D13" s="27">
        <v>12.890967141999999</v>
      </c>
      <c r="E13" s="24"/>
      <c r="F13" s="24"/>
      <c r="G13" s="24"/>
      <c r="H13" s="28">
        <f t="shared" si="1"/>
        <v>1678.874272667</v>
      </c>
    </row>
    <row r="14" spans="1:8" x14ac:dyDescent="0.2">
      <c r="A14" s="26" t="s">
        <v>12</v>
      </c>
      <c r="B14" s="27">
        <v>5.8619770000000004</v>
      </c>
      <c r="C14" s="27">
        <v>1.8838500000000001E-3</v>
      </c>
      <c r="D14" s="27">
        <v>5.1368047999999999E-2</v>
      </c>
      <c r="E14" s="24"/>
      <c r="F14" s="24"/>
      <c r="G14" s="24"/>
      <c r="H14" s="28">
        <f t="shared" si="1"/>
        <v>5.9152288979999996</v>
      </c>
    </row>
    <row r="15" spans="1:8" x14ac:dyDescent="0.2">
      <c r="A15" s="22" t="s">
        <v>13</v>
      </c>
      <c r="B15" s="27">
        <f>SUM(B16:B17)</f>
        <v>21.933305999999998</v>
      </c>
      <c r="C15" s="27">
        <f>SUM(C16:C17)</f>
        <v>120.89919878275001</v>
      </c>
      <c r="D15" s="27">
        <f>SUM(D16:D17)</f>
        <v>0</v>
      </c>
      <c r="E15" s="24"/>
      <c r="F15" s="24"/>
      <c r="G15" s="24"/>
      <c r="H15" s="28">
        <f t="shared" si="1"/>
        <v>142.83250478274999</v>
      </c>
    </row>
    <row r="16" spans="1:8" x14ac:dyDescent="0.2">
      <c r="A16" s="26" t="s">
        <v>14</v>
      </c>
      <c r="B16" s="27">
        <v>21.929259999999999</v>
      </c>
      <c r="C16" s="27">
        <v>116.91947093275</v>
      </c>
      <c r="D16" s="27"/>
      <c r="E16" s="24"/>
      <c r="F16" s="24"/>
      <c r="G16" s="24"/>
      <c r="H16" s="28">
        <f t="shared" si="1"/>
        <v>138.84873093275002</v>
      </c>
    </row>
    <row r="17" spans="1:8" ht="13.5" thickBot="1" x14ac:dyDescent="0.25">
      <c r="A17" s="30" t="s">
        <v>15</v>
      </c>
      <c r="B17" s="31">
        <v>4.0460000000000001E-3</v>
      </c>
      <c r="C17" s="31">
        <v>3.9797278500000002</v>
      </c>
      <c r="D17" s="31"/>
      <c r="E17" s="32"/>
      <c r="F17" s="32"/>
      <c r="G17" s="32"/>
      <c r="H17" s="33">
        <f t="shared" si="1"/>
        <v>3.9837738500000004</v>
      </c>
    </row>
    <row r="18" spans="1:8" x14ac:dyDescent="0.2">
      <c r="A18" s="17" t="s">
        <v>16</v>
      </c>
      <c r="B18" s="34">
        <f t="shared" ref="B18:G18" si="2">SUM(B19:B26)</f>
        <v>1890.210607024467</v>
      </c>
      <c r="C18" s="34">
        <f t="shared" si="2"/>
        <v>16.181518148750001</v>
      </c>
      <c r="D18" s="34">
        <f t="shared" si="2"/>
        <v>51.164536795510003</v>
      </c>
      <c r="E18" s="34">
        <f t="shared" si="2"/>
        <v>362.02608746624702</v>
      </c>
      <c r="F18" s="34">
        <f t="shared" si="2"/>
        <v>12.549559446559845</v>
      </c>
      <c r="G18" s="35">
        <f t="shared" si="2"/>
        <v>8.7675424835999998</v>
      </c>
      <c r="H18" s="21">
        <f t="shared" si="1"/>
        <v>2340.8998513651341</v>
      </c>
    </row>
    <row r="19" spans="1:8" x14ac:dyDescent="0.2">
      <c r="A19" s="22" t="s">
        <v>17</v>
      </c>
      <c r="B19" s="23">
        <v>827.04612339686685</v>
      </c>
      <c r="C19" s="23"/>
      <c r="D19" s="23"/>
      <c r="E19" s="36"/>
      <c r="F19" s="36"/>
      <c r="G19" s="36"/>
      <c r="H19" s="25">
        <f t="shared" si="1"/>
        <v>827.04612339686685</v>
      </c>
    </row>
    <row r="20" spans="1:8" x14ac:dyDescent="0.2">
      <c r="A20" s="22" t="s">
        <v>18</v>
      </c>
      <c r="B20" s="27"/>
      <c r="C20" s="27"/>
      <c r="D20" s="27">
        <v>40.239238</v>
      </c>
      <c r="E20" s="27"/>
      <c r="F20" s="27"/>
      <c r="G20" s="27"/>
      <c r="H20" s="28">
        <f t="shared" si="1"/>
        <v>40.239238</v>
      </c>
    </row>
    <row r="21" spans="1:8" x14ac:dyDescent="0.2">
      <c r="A21" s="22" t="s">
        <v>19</v>
      </c>
      <c r="B21" s="27">
        <v>1047.66616</v>
      </c>
      <c r="C21" s="27">
        <v>16.181518148750001</v>
      </c>
      <c r="D21" s="27">
        <v>6.4389603510000004E-2</v>
      </c>
      <c r="E21" s="24"/>
      <c r="F21" s="27">
        <v>12.535931197119845</v>
      </c>
      <c r="G21" s="37"/>
      <c r="H21" s="28">
        <f t="shared" si="1"/>
        <v>1076.44799894938</v>
      </c>
    </row>
    <row r="22" spans="1:8" x14ac:dyDescent="0.2">
      <c r="A22" s="22" t="s">
        <v>59</v>
      </c>
      <c r="B22" s="27">
        <v>15.4983236276</v>
      </c>
      <c r="C22" s="27"/>
      <c r="D22" s="27"/>
      <c r="E22" s="24"/>
      <c r="F22" s="24"/>
      <c r="G22" s="24"/>
      <c r="H22" s="28">
        <f t="shared" si="1"/>
        <v>15.4983236276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362.02608746624702</v>
      </c>
      <c r="F24" s="27">
        <v>1.362824944E-2</v>
      </c>
      <c r="G24" s="27"/>
      <c r="H24" s="28">
        <f t="shared" si="1"/>
        <v>362.03971571568701</v>
      </c>
    </row>
    <row r="25" spans="1:8" x14ac:dyDescent="0.2">
      <c r="A25" s="22" t="s">
        <v>61</v>
      </c>
      <c r="B25" s="27"/>
      <c r="C25" s="27"/>
      <c r="D25" s="27">
        <v>10.860909191999999</v>
      </c>
      <c r="E25" s="27"/>
      <c r="F25" s="27"/>
      <c r="G25" s="27">
        <v>8.7675424835999998</v>
      </c>
      <c r="H25" s="28">
        <f t="shared" si="1"/>
        <v>19.628451675599997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3.0442960000000001</v>
      </c>
      <c r="C27" s="34">
        <f>SUM(C28:C36)</f>
        <v>852.4059651</v>
      </c>
      <c r="D27" s="34">
        <f>SUM(D28:D36)</f>
        <v>307.68239965200002</v>
      </c>
      <c r="E27" s="43"/>
      <c r="F27" s="43"/>
      <c r="G27" s="44"/>
      <c r="H27" s="21">
        <f t="shared" si="1"/>
        <v>1163.132660752</v>
      </c>
    </row>
    <row r="28" spans="1:8" x14ac:dyDescent="0.2">
      <c r="A28" s="22" t="s">
        <v>20</v>
      </c>
      <c r="B28" s="36"/>
      <c r="C28" s="23">
        <v>756.03044935000003</v>
      </c>
      <c r="D28" s="45"/>
      <c r="E28" s="24"/>
      <c r="F28" s="24"/>
      <c r="G28" s="24"/>
      <c r="H28" s="25">
        <f t="shared" si="1"/>
        <v>756.03044935000003</v>
      </c>
    </row>
    <row r="29" spans="1:8" x14ac:dyDescent="0.2">
      <c r="A29" s="22" t="s">
        <v>21</v>
      </c>
      <c r="B29" s="24"/>
      <c r="C29" s="27">
        <v>96.371520500000003</v>
      </c>
      <c r="D29" s="27">
        <v>48.157458579999997</v>
      </c>
      <c r="E29" s="24"/>
      <c r="F29" s="24"/>
      <c r="G29" s="24"/>
      <c r="H29" s="28">
        <f t="shared" si="1"/>
        <v>144.52897908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259.52370645799999</v>
      </c>
      <c r="E31" s="24"/>
      <c r="F31" s="24"/>
      <c r="G31" s="24"/>
      <c r="H31" s="28">
        <f t="shared" si="1"/>
        <v>259.52370645799999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3.9952499999999997E-3</v>
      </c>
      <c r="D33" s="27">
        <v>1.234614E-3</v>
      </c>
      <c r="E33" s="24"/>
      <c r="F33" s="24"/>
      <c r="G33" s="24"/>
      <c r="H33" s="28">
        <f t="shared" si="1"/>
        <v>5.2298639999999999E-3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2.649756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0.39454</v>
      </c>
      <c r="C36" s="31"/>
      <c r="D36" s="31"/>
      <c r="E36" s="32"/>
      <c r="F36" s="32"/>
      <c r="G36" s="32"/>
      <c r="H36" s="33">
        <f t="shared" si="1"/>
        <v>0.39454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374.2221819953125</v>
      </c>
      <c r="D38" s="34">
        <f>SUM(D39:D43)</f>
        <v>22.162769580000003</v>
      </c>
      <c r="E38" s="43"/>
      <c r="F38" s="43"/>
      <c r="G38" s="44"/>
      <c r="H38" s="52">
        <f t="shared" si="1"/>
        <v>396.38495157531247</v>
      </c>
    </row>
    <row r="39" spans="1:8" x14ac:dyDescent="0.2">
      <c r="A39" s="22" t="s">
        <v>25</v>
      </c>
      <c r="B39" s="23"/>
      <c r="C39" s="23">
        <v>290.41588339999998</v>
      </c>
      <c r="D39" s="23"/>
      <c r="E39" s="24"/>
      <c r="F39" s="24"/>
      <c r="G39" s="24"/>
      <c r="H39" s="25">
        <f t="shared" si="1"/>
        <v>290.41588339999998</v>
      </c>
    </row>
    <row r="40" spans="1:8" x14ac:dyDescent="0.2">
      <c r="A40" s="22" t="s">
        <v>70</v>
      </c>
      <c r="B40" s="23"/>
      <c r="C40" s="23">
        <v>1.7573000000000001</v>
      </c>
      <c r="D40" s="23">
        <v>1.25682096</v>
      </c>
      <c r="E40" s="24"/>
      <c r="F40" s="24"/>
      <c r="G40" s="24"/>
      <c r="H40" s="25">
        <f t="shared" si="1"/>
        <v>3.0141209600000001</v>
      </c>
    </row>
    <row r="41" spans="1:8" x14ac:dyDescent="0.2">
      <c r="A41" s="22" t="s">
        <v>26</v>
      </c>
      <c r="B41" s="27"/>
      <c r="C41" s="27">
        <v>4.7516824999999999E-2</v>
      </c>
      <c r="D41" s="27">
        <v>0.15747214000000001</v>
      </c>
      <c r="E41" s="24"/>
      <c r="F41" s="24"/>
      <c r="G41" s="24"/>
      <c r="H41" s="28">
        <f t="shared" si="1"/>
        <v>0.20498896500000002</v>
      </c>
    </row>
    <row r="42" spans="1:8" x14ac:dyDescent="0.2">
      <c r="A42" s="22" t="s">
        <v>69</v>
      </c>
      <c r="B42" s="24"/>
      <c r="C42" s="27">
        <v>81.998941120312494</v>
      </c>
      <c r="D42" s="27">
        <v>20.748476480000001</v>
      </c>
      <c r="E42" s="24"/>
      <c r="F42" s="24"/>
      <c r="G42" s="24"/>
      <c r="H42" s="28">
        <f t="shared" si="1"/>
        <v>102.7474176003125</v>
      </c>
    </row>
    <row r="43" spans="1:8" ht="13.5" thickBot="1" x14ac:dyDescent="0.25">
      <c r="A43" s="22" t="s">
        <v>71</v>
      </c>
      <c r="B43" s="27"/>
      <c r="C43" s="27">
        <v>2.5406500000000002E-3</v>
      </c>
      <c r="D43" s="27"/>
      <c r="E43" s="24"/>
      <c r="F43" s="24"/>
      <c r="G43" s="24"/>
      <c r="H43" s="28">
        <f t="shared" si="1"/>
        <v>2.5406500000000002E-3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75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21899.466380921975</v>
      </c>
      <c r="C7" s="15">
        <f t="shared" si="0"/>
        <v>1465.1474120959556</v>
      </c>
      <c r="D7" s="15">
        <f t="shared" si="0"/>
        <v>571.32978988863681</v>
      </c>
      <c r="E7" s="15">
        <f t="shared" si="0"/>
        <v>365.41650763945199</v>
      </c>
      <c r="F7" s="15">
        <f t="shared" si="0"/>
        <v>12.635978820969374</v>
      </c>
      <c r="G7" s="15">
        <f t="shared" si="0"/>
        <v>8.5198068720000002</v>
      </c>
      <c r="H7" s="16">
        <f>SUM(B7:G7)</f>
        <v>24322.515876238991</v>
      </c>
    </row>
    <row r="8" spans="1:8" x14ac:dyDescent="0.2">
      <c r="A8" s="17" t="s">
        <v>6</v>
      </c>
      <c r="B8" s="18">
        <f>SUM(B9,B15)</f>
        <v>19862.930761574382</v>
      </c>
      <c r="C8" s="18">
        <f>SUM(C9,C15)</f>
        <v>247.30017179076791</v>
      </c>
      <c r="D8" s="18">
        <f>SUM(D9,D15)</f>
        <v>169.14706492724082</v>
      </c>
      <c r="E8" s="19"/>
      <c r="F8" s="19"/>
      <c r="G8" s="20"/>
      <c r="H8" s="21">
        <f t="shared" ref="H8:H44" si="1">SUM(B8:G8)</f>
        <v>20279.377998292392</v>
      </c>
    </row>
    <row r="9" spans="1:8" x14ac:dyDescent="0.2">
      <c r="A9" s="22" t="s">
        <v>7</v>
      </c>
      <c r="B9" s="23">
        <f>SUM(B10:B14)</f>
        <v>19859.727283574382</v>
      </c>
      <c r="C9" s="23">
        <f>SUM(C10:C14)</f>
        <v>131.2921897563929</v>
      </c>
      <c r="D9" s="23">
        <f>SUM(D10:D14)</f>
        <v>169.14706492724082</v>
      </c>
      <c r="E9" s="24"/>
      <c r="F9" s="24"/>
      <c r="G9" s="24"/>
      <c r="H9" s="25">
        <f t="shared" si="1"/>
        <v>20160.166538258018</v>
      </c>
    </row>
    <row r="10" spans="1:8" x14ac:dyDescent="0.2">
      <c r="A10" s="26" t="s">
        <v>8</v>
      </c>
      <c r="B10" s="27">
        <v>11681.888158235146</v>
      </c>
      <c r="C10" s="27">
        <v>37.450472980588387</v>
      </c>
      <c r="D10" s="27">
        <v>121.02426290381449</v>
      </c>
      <c r="E10" s="24"/>
      <c r="F10" s="24"/>
      <c r="G10" s="24"/>
      <c r="H10" s="28">
        <f t="shared" si="1"/>
        <v>11840.362894119549</v>
      </c>
    </row>
    <row r="11" spans="1:8" x14ac:dyDescent="0.2">
      <c r="A11" s="26" t="s">
        <v>9</v>
      </c>
      <c r="B11" s="27">
        <v>4859.1607940278682</v>
      </c>
      <c r="C11" s="27">
        <v>21.320176615100806</v>
      </c>
      <c r="D11" s="27">
        <v>16.819942103234677</v>
      </c>
      <c r="E11" s="24"/>
      <c r="F11" s="24"/>
      <c r="G11" s="24"/>
      <c r="H11" s="28">
        <f t="shared" si="1"/>
        <v>4897.3009127462037</v>
      </c>
    </row>
    <row r="12" spans="1:8" x14ac:dyDescent="0.2">
      <c r="A12" s="26" t="s">
        <v>10</v>
      </c>
      <c r="B12" s="27">
        <v>1821.6625203113665</v>
      </c>
      <c r="C12" s="29">
        <v>1.8070695107037025</v>
      </c>
      <c r="D12" s="27">
        <v>18.744145196191663</v>
      </c>
      <c r="E12" s="24"/>
      <c r="F12" s="24"/>
      <c r="G12" s="24"/>
      <c r="H12" s="28">
        <f t="shared" si="1"/>
        <v>1842.213735018262</v>
      </c>
    </row>
    <row r="13" spans="1:8" x14ac:dyDescent="0.2">
      <c r="A13" s="26" t="s">
        <v>11</v>
      </c>
      <c r="B13" s="27">
        <v>1492.510362</v>
      </c>
      <c r="C13" s="27">
        <v>70.713203300000004</v>
      </c>
      <c r="D13" s="27">
        <v>12.518756798</v>
      </c>
      <c r="E13" s="24"/>
      <c r="F13" s="24"/>
      <c r="G13" s="24"/>
      <c r="H13" s="28">
        <f t="shared" si="1"/>
        <v>1575.7423220979999</v>
      </c>
    </row>
    <row r="14" spans="1:8" x14ac:dyDescent="0.2">
      <c r="A14" s="26" t="s">
        <v>12</v>
      </c>
      <c r="B14" s="27">
        <v>4.5054489999999996</v>
      </c>
      <c r="C14" s="27">
        <v>1.26735E-3</v>
      </c>
      <c r="D14" s="27">
        <v>3.9957925999999998E-2</v>
      </c>
      <c r="E14" s="24"/>
      <c r="F14" s="24"/>
      <c r="G14" s="24"/>
      <c r="H14" s="28">
        <f t="shared" si="1"/>
        <v>4.5466742759999992</v>
      </c>
    </row>
    <row r="15" spans="1:8" x14ac:dyDescent="0.2">
      <c r="A15" s="22" t="s">
        <v>13</v>
      </c>
      <c r="B15" s="27">
        <f>SUM(B16:B17)</f>
        <v>3.203478</v>
      </c>
      <c r="C15" s="27">
        <f>SUM(C16:C17)</f>
        <v>116.007982034375</v>
      </c>
      <c r="D15" s="27">
        <f>SUM(D16:D17)</f>
        <v>0</v>
      </c>
      <c r="E15" s="24"/>
      <c r="F15" s="24"/>
      <c r="G15" s="24"/>
      <c r="H15" s="28">
        <f t="shared" si="1"/>
        <v>119.21146003437501</v>
      </c>
    </row>
    <row r="16" spans="1:8" x14ac:dyDescent="0.2">
      <c r="A16" s="26" t="s">
        <v>14</v>
      </c>
      <c r="B16" s="27">
        <v>3.1993879999999999</v>
      </c>
      <c r="C16" s="27">
        <v>112.295314809375</v>
      </c>
      <c r="D16" s="27"/>
      <c r="E16" s="24"/>
      <c r="F16" s="24"/>
      <c r="G16" s="24"/>
      <c r="H16" s="28">
        <f t="shared" si="1"/>
        <v>115.494702809375</v>
      </c>
    </row>
    <row r="17" spans="1:8" ht="13.5" thickBot="1" x14ac:dyDescent="0.25">
      <c r="A17" s="30" t="s">
        <v>15</v>
      </c>
      <c r="B17" s="31">
        <v>4.0899999999999999E-3</v>
      </c>
      <c r="C17" s="31">
        <v>3.7126672250000001</v>
      </c>
      <c r="D17" s="31"/>
      <c r="E17" s="32"/>
      <c r="F17" s="32"/>
      <c r="G17" s="32"/>
      <c r="H17" s="33">
        <f t="shared" si="1"/>
        <v>3.7167572250000003</v>
      </c>
    </row>
    <row r="18" spans="1:8" x14ac:dyDescent="0.2">
      <c r="A18" s="17" t="s">
        <v>16</v>
      </c>
      <c r="B18" s="34">
        <f t="shared" ref="B18:G18" si="2">SUM(B19:B26)</f>
        <v>2033.5382043475895</v>
      </c>
      <c r="C18" s="34">
        <f t="shared" si="2"/>
        <v>18.342916775500001</v>
      </c>
      <c r="D18" s="34">
        <f t="shared" si="2"/>
        <v>74.991372081396008</v>
      </c>
      <c r="E18" s="34">
        <f t="shared" si="2"/>
        <v>365.41650763945199</v>
      </c>
      <c r="F18" s="34">
        <f t="shared" si="2"/>
        <v>12.635978820969374</v>
      </c>
      <c r="G18" s="35">
        <f t="shared" si="2"/>
        <v>8.5198068720000002</v>
      </c>
      <c r="H18" s="21">
        <f t="shared" si="1"/>
        <v>2513.444786536907</v>
      </c>
    </row>
    <row r="19" spans="1:8" x14ac:dyDescent="0.2">
      <c r="A19" s="22" t="s">
        <v>17</v>
      </c>
      <c r="B19" s="23">
        <v>870.06702981178955</v>
      </c>
      <c r="C19" s="23"/>
      <c r="D19" s="23"/>
      <c r="E19" s="36"/>
      <c r="F19" s="36"/>
      <c r="G19" s="36"/>
      <c r="H19" s="25">
        <f t="shared" si="1"/>
        <v>870.06702981178955</v>
      </c>
    </row>
    <row r="20" spans="1:8" x14ac:dyDescent="0.2">
      <c r="A20" s="22" t="s">
        <v>18</v>
      </c>
      <c r="B20" s="27"/>
      <c r="C20" s="27"/>
      <c r="D20" s="27">
        <v>66.084479999999999</v>
      </c>
      <c r="E20" s="27"/>
      <c r="F20" s="27"/>
      <c r="G20" s="27"/>
      <c r="H20" s="28">
        <f t="shared" si="1"/>
        <v>66.084479999999999</v>
      </c>
    </row>
    <row r="21" spans="1:8" x14ac:dyDescent="0.2">
      <c r="A21" s="22" t="s">
        <v>19</v>
      </c>
      <c r="B21" s="27">
        <v>1147.9792419999999</v>
      </c>
      <c r="C21" s="27">
        <v>18.342916775500001</v>
      </c>
      <c r="D21" s="27">
        <v>6.3076945396000006E-2</v>
      </c>
      <c r="E21" s="24"/>
      <c r="F21" s="27">
        <v>12.623287846929374</v>
      </c>
      <c r="G21" s="37"/>
      <c r="H21" s="28">
        <f t="shared" si="1"/>
        <v>1179.0085235678253</v>
      </c>
    </row>
    <row r="22" spans="1:8" x14ac:dyDescent="0.2">
      <c r="A22" s="22" t="s">
        <v>59</v>
      </c>
      <c r="B22" s="27">
        <v>15.4919325358</v>
      </c>
      <c r="C22" s="27"/>
      <c r="D22" s="27"/>
      <c r="E22" s="24"/>
      <c r="F22" s="24"/>
      <c r="G22" s="24"/>
      <c r="H22" s="28">
        <f t="shared" si="1"/>
        <v>15.4919325358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365.41650763945199</v>
      </c>
      <c r="F24" s="27">
        <v>1.2690974040000001E-2</v>
      </c>
      <c r="G24" s="27"/>
      <c r="H24" s="28">
        <f t="shared" si="1"/>
        <v>365.42919861349202</v>
      </c>
    </row>
    <row r="25" spans="1:8" x14ac:dyDescent="0.2">
      <c r="A25" s="22" t="s">
        <v>61</v>
      </c>
      <c r="B25" s="27"/>
      <c r="C25" s="27"/>
      <c r="D25" s="27">
        <v>8.8438151359999999</v>
      </c>
      <c r="E25" s="27"/>
      <c r="F25" s="27"/>
      <c r="G25" s="27">
        <v>8.5198068720000002</v>
      </c>
      <c r="H25" s="28">
        <f t="shared" si="1"/>
        <v>17.363622008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2.9974150000000002</v>
      </c>
      <c r="C27" s="34">
        <f>SUM(C28:C36)</f>
        <v>840.79766470000004</v>
      </c>
      <c r="D27" s="34">
        <f>SUM(D28:D36)</f>
        <v>306.44299053399999</v>
      </c>
      <c r="E27" s="43"/>
      <c r="F27" s="43"/>
      <c r="G27" s="44"/>
      <c r="H27" s="21">
        <f t="shared" si="1"/>
        <v>1150.2380702340001</v>
      </c>
    </row>
    <row r="28" spans="1:8" x14ac:dyDescent="0.2">
      <c r="A28" s="22" t="s">
        <v>20</v>
      </c>
      <c r="B28" s="36"/>
      <c r="C28" s="23">
        <v>745.13098597500004</v>
      </c>
      <c r="D28" s="45"/>
      <c r="E28" s="24"/>
      <c r="F28" s="24"/>
      <c r="G28" s="24"/>
      <c r="H28" s="25">
        <f t="shared" si="1"/>
        <v>745.13098597500004</v>
      </c>
    </row>
    <row r="29" spans="1:8" x14ac:dyDescent="0.2">
      <c r="A29" s="22" t="s">
        <v>21</v>
      </c>
      <c r="B29" s="24"/>
      <c r="C29" s="27">
        <v>95.662683474999994</v>
      </c>
      <c r="D29" s="27">
        <v>49.461023224000002</v>
      </c>
      <c r="E29" s="24"/>
      <c r="F29" s="24"/>
      <c r="G29" s="24"/>
      <c r="H29" s="28">
        <f t="shared" si="1"/>
        <v>145.123706699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256.98073269600002</v>
      </c>
      <c r="E31" s="24"/>
      <c r="F31" s="24"/>
      <c r="G31" s="24"/>
      <c r="H31" s="28">
        <f t="shared" si="1"/>
        <v>256.98073269600002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3.9952499999999997E-3</v>
      </c>
      <c r="D33" s="27">
        <v>1.234614E-3</v>
      </c>
      <c r="E33" s="24"/>
      <c r="F33" s="24"/>
      <c r="G33" s="24"/>
      <c r="H33" s="28">
        <f t="shared" si="1"/>
        <v>5.2298639999999999E-3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2.6110120000000001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0.386403</v>
      </c>
      <c r="C36" s="31"/>
      <c r="D36" s="31"/>
      <c r="E36" s="32"/>
      <c r="F36" s="32"/>
      <c r="G36" s="32"/>
      <c r="H36" s="33">
        <f t="shared" si="1"/>
        <v>0.386403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358.70665882968746</v>
      </c>
      <c r="D38" s="34">
        <f>SUM(D39:D43)</f>
        <v>20.748362346</v>
      </c>
      <c r="E38" s="43"/>
      <c r="F38" s="43"/>
      <c r="G38" s="44"/>
      <c r="H38" s="52">
        <f t="shared" si="1"/>
        <v>379.45502117568748</v>
      </c>
    </row>
    <row r="39" spans="1:8" x14ac:dyDescent="0.2">
      <c r="A39" s="22" t="s">
        <v>25</v>
      </c>
      <c r="B39" s="23"/>
      <c r="C39" s="23">
        <v>282.7568038</v>
      </c>
      <c r="D39" s="23"/>
      <c r="E39" s="24"/>
      <c r="F39" s="24"/>
      <c r="G39" s="24"/>
      <c r="H39" s="25">
        <f t="shared" si="1"/>
        <v>282.7568038</v>
      </c>
    </row>
    <row r="40" spans="1:8" x14ac:dyDescent="0.2">
      <c r="A40" s="22" t="s">
        <v>70</v>
      </c>
      <c r="B40" s="23"/>
      <c r="C40" s="23">
        <v>0.78949999999999998</v>
      </c>
      <c r="D40" s="23">
        <v>0.5646504</v>
      </c>
      <c r="E40" s="24"/>
      <c r="F40" s="24"/>
      <c r="G40" s="24"/>
      <c r="H40" s="25">
        <f t="shared" si="1"/>
        <v>1.3541504</v>
      </c>
    </row>
    <row r="41" spans="1:8" x14ac:dyDescent="0.2">
      <c r="A41" s="22" t="s">
        <v>26</v>
      </c>
      <c r="B41" s="27"/>
      <c r="C41" s="27">
        <v>2.7776124999999999E-2</v>
      </c>
      <c r="D41" s="27">
        <v>0.27495178599999998</v>
      </c>
      <c r="E41" s="24"/>
      <c r="F41" s="24"/>
      <c r="G41" s="24"/>
      <c r="H41" s="28">
        <f t="shared" si="1"/>
        <v>0.30272791099999996</v>
      </c>
    </row>
    <row r="42" spans="1:8" x14ac:dyDescent="0.2">
      <c r="A42" s="22" t="s">
        <v>69</v>
      </c>
      <c r="B42" s="24"/>
      <c r="C42" s="27">
        <v>75.121901829687502</v>
      </c>
      <c r="D42" s="27">
        <v>19.90876016</v>
      </c>
      <c r="E42" s="24"/>
      <c r="F42" s="24"/>
      <c r="G42" s="24"/>
      <c r="H42" s="28">
        <f t="shared" si="1"/>
        <v>95.030661989687502</v>
      </c>
    </row>
    <row r="43" spans="1:8" ht="13.5" thickBot="1" x14ac:dyDescent="0.25">
      <c r="A43" s="22" t="s">
        <v>71</v>
      </c>
      <c r="B43" s="27"/>
      <c r="C43" s="27">
        <v>1.0677074999999999E-2</v>
      </c>
      <c r="D43" s="27"/>
      <c r="E43" s="24"/>
      <c r="F43" s="24"/>
      <c r="G43" s="24"/>
      <c r="H43" s="28">
        <f t="shared" si="1"/>
        <v>1.0677074999999999E-2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83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22358.437761076122</v>
      </c>
      <c r="C7" s="15">
        <f t="shared" si="0"/>
        <v>1498.155541524734</v>
      </c>
      <c r="D7" s="15">
        <f t="shared" si="0"/>
        <v>535.54299741922023</v>
      </c>
      <c r="E7" s="15">
        <f t="shared" si="0"/>
        <v>358.49857454964609</v>
      </c>
      <c r="F7" s="15">
        <f t="shared" si="0"/>
        <v>11.075305228665487</v>
      </c>
      <c r="G7" s="15">
        <f t="shared" si="0"/>
        <v>8.3596683588000005</v>
      </c>
      <c r="H7" s="16">
        <f>SUM(B7:G7)</f>
        <v>24770.069848157189</v>
      </c>
    </row>
    <row r="8" spans="1:8" x14ac:dyDescent="0.2">
      <c r="A8" s="17" t="s">
        <v>6</v>
      </c>
      <c r="B8" s="18">
        <f>SUM(B9,B15)</f>
        <v>19767.595687398185</v>
      </c>
      <c r="C8" s="18">
        <f>SUM(C9,C15)</f>
        <v>244.76786641942158</v>
      </c>
      <c r="D8" s="18">
        <f>SUM(D9,D15)</f>
        <v>160.25296419740027</v>
      </c>
      <c r="E8" s="19"/>
      <c r="F8" s="19"/>
      <c r="G8" s="20"/>
      <c r="H8" s="21">
        <f t="shared" ref="H8:H44" si="1">SUM(B8:G8)</f>
        <v>20172.616518015006</v>
      </c>
    </row>
    <row r="9" spans="1:8" x14ac:dyDescent="0.2">
      <c r="A9" s="22" t="s">
        <v>7</v>
      </c>
      <c r="B9" s="23">
        <f>SUM(B10:B14)</f>
        <v>19738.097548398186</v>
      </c>
      <c r="C9" s="23">
        <f>SUM(C10:C14)</f>
        <v>138.4729332122366</v>
      </c>
      <c r="D9" s="23">
        <f>SUM(D10:D14)</f>
        <v>160.25296419740027</v>
      </c>
      <c r="E9" s="24"/>
      <c r="F9" s="24"/>
      <c r="G9" s="24"/>
      <c r="H9" s="25">
        <f t="shared" si="1"/>
        <v>20036.823445807822</v>
      </c>
    </row>
    <row r="10" spans="1:8" x14ac:dyDescent="0.2">
      <c r="A10" s="26" t="s">
        <v>8</v>
      </c>
      <c r="B10" s="27">
        <v>11428.950319096666</v>
      </c>
      <c r="C10" s="27">
        <v>47.499820918084104</v>
      </c>
      <c r="D10" s="27">
        <v>110.04246877696221</v>
      </c>
      <c r="E10" s="24"/>
      <c r="F10" s="24"/>
      <c r="G10" s="24"/>
      <c r="H10" s="28">
        <f t="shared" si="1"/>
        <v>11586.492608791714</v>
      </c>
    </row>
    <row r="11" spans="1:8" x14ac:dyDescent="0.2">
      <c r="A11" s="26" t="s">
        <v>9</v>
      </c>
      <c r="B11" s="27">
        <v>5015.6044244573841</v>
      </c>
      <c r="C11" s="27">
        <v>19.268729023814462</v>
      </c>
      <c r="D11" s="27">
        <v>18.516639433181435</v>
      </c>
      <c r="E11" s="24"/>
      <c r="F11" s="24"/>
      <c r="G11" s="24"/>
      <c r="H11" s="28">
        <f t="shared" si="1"/>
        <v>5053.3897929143805</v>
      </c>
    </row>
    <row r="12" spans="1:8" x14ac:dyDescent="0.2">
      <c r="A12" s="26" t="s">
        <v>10</v>
      </c>
      <c r="B12" s="27">
        <v>1785.2797768441362</v>
      </c>
      <c r="C12" s="29">
        <v>1.7540600703380473</v>
      </c>
      <c r="D12" s="27">
        <v>18.753047451256627</v>
      </c>
      <c r="E12" s="24"/>
      <c r="F12" s="24"/>
      <c r="G12" s="24"/>
      <c r="H12" s="28">
        <f t="shared" si="1"/>
        <v>1805.7868843657309</v>
      </c>
    </row>
    <row r="13" spans="1:8" x14ac:dyDescent="0.2">
      <c r="A13" s="26" t="s">
        <v>11</v>
      </c>
      <c r="B13" s="27">
        <v>1502.5231220000001</v>
      </c>
      <c r="C13" s="27">
        <v>69.948726975</v>
      </c>
      <c r="D13" s="27">
        <v>12.889285528</v>
      </c>
      <c r="E13" s="24"/>
      <c r="F13" s="24"/>
      <c r="G13" s="24"/>
      <c r="H13" s="28">
        <f t="shared" si="1"/>
        <v>1585.3611345030001</v>
      </c>
    </row>
    <row r="14" spans="1:8" x14ac:dyDescent="0.2">
      <c r="A14" s="26" t="s">
        <v>12</v>
      </c>
      <c r="B14" s="27">
        <v>5.7399060000000004</v>
      </c>
      <c r="C14" s="27">
        <v>1.5962249999999999E-3</v>
      </c>
      <c r="D14" s="27">
        <v>5.1523008000000002E-2</v>
      </c>
      <c r="E14" s="24"/>
      <c r="F14" s="24"/>
      <c r="G14" s="24"/>
      <c r="H14" s="28">
        <f t="shared" si="1"/>
        <v>5.7930252330000007</v>
      </c>
    </row>
    <row r="15" spans="1:8" x14ac:dyDescent="0.2">
      <c r="A15" s="22" t="s">
        <v>13</v>
      </c>
      <c r="B15" s="27">
        <f>SUM(B16:B17)</f>
        <v>29.498138999999998</v>
      </c>
      <c r="C15" s="27">
        <f>SUM(C16:C17)</f>
        <v>106.294933207185</v>
      </c>
      <c r="D15" s="27">
        <f>SUM(D16:D17)</f>
        <v>0</v>
      </c>
      <c r="E15" s="24"/>
      <c r="F15" s="24"/>
      <c r="G15" s="24"/>
      <c r="H15" s="28">
        <f t="shared" si="1"/>
        <v>135.79307220718499</v>
      </c>
    </row>
    <row r="16" spans="1:8" x14ac:dyDescent="0.2">
      <c r="A16" s="26" t="s">
        <v>14</v>
      </c>
      <c r="B16" s="27">
        <v>29.493946999999999</v>
      </c>
      <c r="C16" s="27">
        <v>102.883864507185</v>
      </c>
      <c r="D16" s="27"/>
      <c r="E16" s="24"/>
      <c r="F16" s="24"/>
      <c r="G16" s="24"/>
      <c r="H16" s="28">
        <f t="shared" si="1"/>
        <v>132.37781150718499</v>
      </c>
    </row>
    <row r="17" spans="1:8" ht="13.5" thickBot="1" x14ac:dyDescent="0.25">
      <c r="A17" s="30" t="s">
        <v>15</v>
      </c>
      <c r="B17" s="31">
        <v>4.1920000000000004E-3</v>
      </c>
      <c r="C17" s="31">
        <v>3.4110687</v>
      </c>
      <c r="D17" s="31"/>
      <c r="E17" s="32"/>
      <c r="F17" s="32"/>
      <c r="G17" s="32"/>
      <c r="H17" s="33">
        <f t="shared" si="1"/>
        <v>3.4152607000000001</v>
      </c>
    </row>
    <row r="18" spans="1:8" x14ac:dyDescent="0.2">
      <c r="A18" s="17" t="s">
        <v>16</v>
      </c>
      <c r="B18" s="34">
        <f t="shared" ref="B18:G18" si="2">SUM(B19:B26)</f>
        <v>2587.6962706779373</v>
      </c>
      <c r="C18" s="34">
        <f t="shared" si="2"/>
        <v>21.152664747500001</v>
      </c>
      <c r="D18" s="34">
        <f t="shared" si="2"/>
        <v>45.814092545820003</v>
      </c>
      <c r="E18" s="34">
        <f t="shared" si="2"/>
        <v>358.49857454964609</v>
      </c>
      <c r="F18" s="34">
        <f t="shared" si="2"/>
        <v>11.075305228665487</v>
      </c>
      <c r="G18" s="35">
        <f t="shared" si="2"/>
        <v>8.3596683588000005</v>
      </c>
      <c r="H18" s="21">
        <f t="shared" si="1"/>
        <v>3032.5965761083685</v>
      </c>
    </row>
    <row r="19" spans="1:8" x14ac:dyDescent="0.2">
      <c r="A19" s="22" t="s">
        <v>17</v>
      </c>
      <c r="B19" s="23">
        <v>941.52465292873649</v>
      </c>
      <c r="C19" s="23"/>
      <c r="D19" s="23"/>
      <c r="E19" s="36"/>
      <c r="F19" s="36"/>
      <c r="G19" s="36"/>
      <c r="H19" s="25">
        <f t="shared" si="1"/>
        <v>941.52465292873649</v>
      </c>
    </row>
    <row r="20" spans="1:8" x14ac:dyDescent="0.2">
      <c r="A20" s="22" t="s">
        <v>18</v>
      </c>
      <c r="B20" s="27"/>
      <c r="C20" s="27"/>
      <c r="D20" s="27">
        <v>36.838760000000001</v>
      </c>
      <c r="E20" s="27"/>
      <c r="F20" s="27"/>
      <c r="G20" s="27"/>
      <c r="H20" s="28">
        <f t="shared" si="1"/>
        <v>36.838760000000001</v>
      </c>
    </row>
    <row r="21" spans="1:8" x14ac:dyDescent="0.2">
      <c r="A21" s="22" t="s">
        <v>19</v>
      </c>
      <c r="B21" s="27">
        <v>1630.9003402854009</v>
      </c>
      <c r="C21" s="27">
        <v>21.152664747500001</v>
      </c>
      <c r="D21" s="27">
        <v>0.12237625982</v>
      </c>
      <c r="E21" s="24"/>
      <c r="F21" s="27">
        <v>11.043391690245487</v>
      </c>
      <c r="G21" s="37"/>
      <c r="H21" s="28">
        <f t="shared" si="1"/>
        <v>1663.2187729829664</v>
      </c>
    </row>
    <row r="22" spans="1:8" x14ac:dyDescent="0.2">
      <c r="A22" s="22" t="s">
        <v>59</v>
      </c>
      <c r="B22" s="27">
        <v>15.271277463800001</v>
      </c>
      <c r="C22" s="27"/>
      <c r="D22" s="27"/>
      <c r="E22" s="24"/>
      <c r="F22" s="24"/>
      <c r="G22" s="24"/>
      <c r="H22" s="28">
        <f t="shared" si="1"/>
        <v>15.271277463800001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358.49857454964609</v>
      </c>
      <c r="F24" s="27">
        <v>3.1913538419999998E-2</v>
      </c>
      <c r="G24" s="27"/>
      <c r="H24" s="28">
        <f t="shared" si="1"/>
        <v>358.53048808806608</v>
      </c>
    </row>
    <row r="25" spans="1:8" x14ac:dyDescent="0.2">
      <c r="A25" s="22" t="s">
        <v>61</v>
      </c>
      <c r="B25" s="27"/>
      <c r="C25" s="27"/>
      <c r="D25" s="27">
        <v>8.8529562859999995</v>
      </c>
      <c r="E25" s="27"/>
      <c r="F25" s="27"/>
      <c r="G25" s="27">
        <v>8.3596683588000005</v>
      </c>
      <c r="H25" s="28">
        <f t="shared" si="1"/>
        <v>17.212624644800002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3.1458029999999999</v>
      </c>
      <c r="C27" s="34">
        <f>SUM(C28:C36)</f>
        <v>865.29288395000003</v>
      </c>
      <c r="D27" s="34">
        <f>SUM(D28:D36)</f>
        <v>308.82761067199999</v>
      </c>
      <c r="E27" s="43"/>
      <c r="F27" s="43"/>
      <c r="G27" s="44"/>
      <c r="H27" s="21">
        <f t="shared" si="1"/>
        <v>1177.2662976219999</v>
      </c>
    </row>
    <row r="28" spans="1:8" x14ac:dyDescent="0.2">
      <c r="A28" s="22" t="s">
        <v>20</v>
      </c>
      <c r="B28" s="36"/>
      <c r="C28" s="23">
        <v>761.87743502499995</v>
      </c>
      <c r="D28" s="45"/>
      <c r="E28" s="24"/>
      <c r="F28" s="24"/>
      <c r="G28" s="24"/>
      <c r="H28" s="25">
        <f t="shared" si="1"/>
        <v>761.87743502499995</v>
      </c>
    </row>
    <row r="29" spans="1:8" x14ac:dyDescent="0.2">
      <c r="A29" s="22" t="s">
        <v>21</v>
      </c>
      <c r="B29" s="24"/>
      <c r="C29" s="27">
        <v>103.4090303</v>
      </c>
      <c r="D29" s="27">
        <v>48.278126229999998</v>
      </c>
      <c r="E29" s="24"/>
      <c r="F29" s="24"/>
      <c r="G29" s="24"/>
      <c r="H29" s="28">
        <f t="shared" si="1"/>
        <v>151.68715652999998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260.54750095399999</v>
      </c>
      <c r="E31" s="24"/>
      <c r="F31" s="24"/>
      <c r="G31" s="24"/>
      <c r="H31" s="28">
        <f t="shared" si="1"/>
        <v>260.54750095399999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6.4186249999999999E-3</v>
      </c>
      <c r="D33" s="27">
        <v>1.9834879999999998E-3</v>
      </c>
      <c r="E33" s="24"/>
      <c r="F33" s="24"/>
      <c r="G33" s="24"/>
      <c r="H33" s="28">
        <f t="shared" si="1"/>
        <v>8.4021129999999992E-3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2.7730899999999998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0.37271300000000002</v>
      </c>
      <c r="C36" s="31"/>
      <c r="D36" s="31"/>
      <c r="E36" s="32"/>
      <c r="F36" s="32"/>
      <c r="G36" s="32"/>
      <c r="H36" s="33">
        <f t="shared" si="1"/>
        <v>0.37271300000000002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366.94212640781245</v>
      </c>
      <c r="D38" s="34">
        <f>SUM(D39:D43)</f>
        <v>20.648330003999998</v>
      </c>
      <c r="E38" s="43"/>
      <c r="F38" s="43"/>
      <c r="G38" s="44"/>
      <c r="H38" s="52">
        <f t="shared" si="1"/>
        <v>387.59045641181245</v>
      </c>
    </row>
    <row r="39" spans="1:8" x14ac:dyDescent="0.2">
      <c r="A39" s="22" t="s">
        <v>25</v>
      </c>
      <c r="B39" s="23"/>
      <c r="C39" s="23">
        <v>291.38802237499999</v>
      </c>
      <c r="D39" s="23"/>
      <c r="E39" s="24"/>
      <c r="F39" s="24"/>
      <c r="G39" s="24"/>
      <c r="H39" s="25">
        <f t="shared" si="1"/>
        <v>291.38802237499999</v>
      </c>
    </row>
    <row r="40" spans="1:8" x14ac:dyDescent="0.2">
      <c r="A40" s="22" t="s">
        <v>70</v>
      </c>
      <c r="B40" s="23"/>
      <c r="C40" s="23">
        <v>1.7306360000000001</v>
      </c>
      <c r="D40" s="23">
        <v>1.2365808</v>
      </c>
      <c r="E40" s="24"/>
      <c r="F40" s="24"/>
      <c r="G40" s="24"/>
      <c r="H40" s="25">
        <f t="shared" si="1"/>
        <v>2.9672168000000001</v>
      </c>
    </row>
    <row r="41" spans="1:8" x14ac:dyDescent="0.2">
      <c r="A41" s="22" t="s">
        <v>26</v>
      </c>
      <c r="B41" s="27"/>
      <c r="C41" s="27">
        <v>2.1171875E-2</v>
      </c>
      <c r="D41" s="27">
        <v>6.1816523999999998E-2</v>
      </c>
      <c r="E41" s="24"/>
      <c r="F41" s="24"/>
      <c r="G41" s="24"/>
      <c r="H41" s="28">
        <f t="shared" si="1"/>
        <v>8.298839899999999E-2</v>
      </c>
    </row>
    <row r="42" spans="1:8" x14ac:dyDescent="0.2">
      <c r="A42" s="22" t="s">
        <v>69</v>
      </c>
      <c r="B42" s="24"/>
      <c r="C42" s="27">
        <v>73.792107007812504</v>
      </c>
      <c r="D42" s="27">
        <v>19.349932679999998</v>
      </c>
      <c r="E42" s="24"/>
      <c r="F42" s="24"/>
      <c r="G42" s="24"/>
      <c r="H42" s="28">
        <f t="shared" si="1"/>
        <v>93.142039687812499</v>
      </c>
    </row>
    <row r="43" spans="1:8" ht="13.5" thickBot="1" x14ac:dyDescent="0.25">
      <c r="A43" s="22" t="s">
        <v>71</v>
      </c>
      <c r="B43" s="27"/>
      <c r="C43" s="27">
        <v>1.0189149999999999E-2</v>
      </c>
      <c r="D43" s="27"/>
      <c r="E43" s="24"/>
      <c r="F43" s="24"/>
      <c r="G43" s="24"/>
      <c r="H43" s="28">
        <f t="shared" si="1"/>
        <v>1.0189149999999999E-2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84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27605.353832458022</v>
      </c>
      <c r="C7" s="15">
        <f t="shared" si="0"/>
        <v>1617.8546855198158</v>
      </c>
      <c r="D7" s="15">
        <f t="shared" si="0"/>
        <v>570.87458794764962</v>
      </c>
      <c r="E7" s="15">
        <f t="shared" si="0"/>
        <v>205.26102870198699</v>
      </c>
      <c r="F7" s="15">
        <f t="shared" si="0"/>
        <v>13.897260064522253</v>
      </c>
      <c r="G7" s="15">
        <f t="shared" si="0"/>
        <v>8.8117238447999995</v>
      </c>
      <c r="H7" s="16">
        <f>SUM(B7:G7)</f>
        <v>30022.053118536791</v>
      </c>
    </row>
    <row r="8" spans="1:8" x14ac:dyDescent="0.2">
      <c r="A8" s="17" t="s">
        <v>6</v>
      </c>
      <c r="B8" s="18">
        <f>SUM(B9,B15)</f>
        <v>24176.346760505923</v>
      </c>
      <c r="C8" s="18">
        <f>SUM(C9,C15)</f>
        <v>240.96500866356587</v>
      </c>
      <c r="D8" s="18">
        <f>SUM(D9,D15)</f>
        <v>179.30665472384956</v>
      </c>
      <c r="E8" s="19"/>
      <c r="F8" s="19"/>
      <c r="G8" s="20"/>
      <c r="H8" s="21">
        <f t="shared" ref="H8:H44" si="1">SUM(B8:G8)</f>
        <v>24596.618423893338</v>
      </c>
    </row>
    <row r="9" spans="1:8" x14ac:dyDescent="0.2">
      <c r="A9" s="22" t="s">
        <v>7</v>
      </c>
      <c r="B9" s="23">
        <f>SUM(B10:B14)</f>
        <v>24147.697058645925</v>
      </c>
      <c r="C9" s="23">
        <f>SUM(C10:C14)</f>
        <v>151.76286380356586</v>
      </c>
      <c r="D9" s="23">
        <f>SUM(D10:D14)</f>
        <v>179.30665472384956</v>
      </c>
      <c r="E9" s="24"/>
      <c r="F9" s="24"/>
      <c r="G9" s="24"/>
      <c r="H9" s="25">
        <f t="shared" si="1"/>
        <v>24478.766577173341</v>
      </c>
    </row>
    <row r="10" spans="1:8" x14ac:dyDescent="0.2">
      <c r="A10" s="26" t="s">
        <v>8</v>
      </c>
      <c r="B10" s="27">
        <v>15164.073762347785</v>
      </c>
      <c r="C10" s="27">
        <v>62.019623985349455</v>
      </c>
      <c r="D10" s="27">
        <v>127.91918681746918</v>
      </c>
      <c r="E10" s="24"/>
      <c r="F10" s="24"/>
      <c r="G10" s="24"/>
      <c r="H10" s="28">
        <f t="shared" si="1"/>
        <v>15354.012573150605</v>
      </c>
    </row>
    <row r="11" spans="1:8" x14ac:dyDescent="0.2">
      <c r="A11" s="26" t="s">
        <v>9</v>
      </c>
      <c r="B11" s="27">
        <v>5277.9458390240325</v>
      </c>
      <c r="C11" s="27">
        <v>18.295054157630119</v>
      </c>
      <c r="D11" s="27">
        <v>18.833518510843483</v>
      </c>
      <c r="E11" s="24"/>
      <c r="F11" s="24"/>
      <c r="G11" s="24"/>
      <c r="H11" s="28">
        <f t="shared" si="1"/>
        <v>5315.0744116925061</v>
      </c>
    </row>
    <row r="12" spans="1:8" x14ac:dyDescent="0.2">
      <c r="A12" s="26" t="s">
        <v>10</v>
      </c>
      <c r="B12" s="27">
        <v>1869.9335172741087</v>
      </c>
      <c r="C12" s="29">
        <v>1.7976152855862946</v>
      </c>
      <c r="D12" s="27">
        <v>19.544660757536878</v>
      </c>
      <c r="E12" s="24"/>
      <c r="F12" s="24"/>
      <c r="G12" s="24"/>
      <c r="H12" s="28">
        <f t="shared" si="1"/>
        <v>1891.2757933172318</v>
      </c>
    </row>
    <row r="13" spans="1:8" x14ac:dyDescent="0.2">
      <c r="A13" s="26" t="s">
        <v>11</v>
      </c>
      <c r="B13" s="27">
        <v>1830.8400979999999</v>
      </c>
      <c r="C13" s="27">
        <v>69.648767149999998</v>
      </c>
      <c r="D13" s="27">
        <v>12.9677829</v>
      </c>
      <c r="E13" s="24"/>
      <c r="F13" s="24"/>
      <c r="G13" s="24"/>
      <c r="H13" s="28">
        <f t="shared" si="1"/>
        <v>1913.4566480499998</v>
      </c>
    </row>
    <row r="14" spans="1:8" x14ac:dyDescent="0.2">
      <c r="A14" s="26" t="s">
        <v>12</v>
      </c>
      <c r="B14" s="27">
        <v>4.903842</v>
      </c>
      <c r="C14" s="27">
        <v>1.8032250000000001E-3</v>
      </c>
      <c r="D14" s="27">
        <v>4.1505738E-2</v>
      </c>
      <c r="E14" s="24"/>
      <c r="F14" s="24"/>
      <c r="G14" s="24"/>
      <c r="H14" s="28">
        <f t="shared" si="1"/>
        <v>4.9471509629999995</v>
      </c>
    </row>
    <row r="15" spans="1:8" x14ac:dyDescent="0.2">
      <c r="A15" s="22" t="s">
        <v>13</v>
      </c>
      <c r="B15" s="27">
        <f>SUM(B16:B17)</f>
        <v>28.64970186</v>
      </c>
      <c r="C15" s="27">
        <f>SUM(C16:C17)</f>
        <v>89.202144860000004</v>
      </c>
      <c r="D15" s="27">
        <f>SUM(D16:D17)</f>
        <v>0</v>
      </c>
      <c r="E15" s="24"/>
      <c r="F15" s="24"/>
      <c r="G15" s="24"/>
      <c r="H15" s="28">
        <f t="shared" si="1"/>
        <v>117.85184672</v>
      </c>
    </row>
    <row r="16" spans="1:8" x14ac:dyDescent="0.2">
      <c r="A16" s="26" t="s">
        <v>14</v>
      </c>
      <c r="B16" s="27">
        <v>28.646707859999999</v>
      </c>
      <c r="C16" s="27">
        <v>86.293832085000005</v>
      </c>
      <c r="D16" s="27"/>
      <c r="E16" s="24"/>
      <c r="F16" s="24"/>
      <c r="G16" s="24"/>
      <c r="H16" s="28">
        <f t="shared" si="1"/>
        <v>114.94053994500001</v>
      </c>
    </row>
    <row r="17" spans="1:8" ht="13.5" thickBot="1" x14ac:dyDescent="0.25">
      <c r="A17" s="30" t="s">
        <v>15</v>
      </c>
      <c r="B17" s="31">
        <v>2.9940000000000001E-3</v>
      </c>
      <c r="C17" s="31">
        <v>2.9083127750000002</v>
      </c>
      <c r="D17" s="31"/>
      <c r="E17" s="32"/>
      <c r="F17" s="32"/>
      <c r="G17" s="32"/>
      <c r="H17" s="33">
        <f t="shared" si="1"/>
        <v>2.9113067750000003</v>
      </c>
    </row>
    <row r="18" spans="1:8" x14ac:dyDescent="0.2">
      <c r="A18" s="17" t="s">
        <v>16</v>
      </c>
      <c r="B18" s="34">
        <f t="shared" ref="B18:G18" si="2">SUM(B19:B26)</f>
        <v>3426.152533952099</v>
      </c>
      <c r="C18" s="34">
        <f t="shared" si="2"/>
        <v>21.753699874999999</v>
      </c>
      <c r="D18" s="34">
        <f t="shared" si="2"/>
        <v>57.625685661799999</v>
      </c>
      <c r="E18" s="34">
        <f t="shared" si="2"/>
        <v>205.26102870198699</v>
      </c>
      <c r="F18" s="34">
        <f t="shared" si="2"/>
        <v>13.897260064522253</v>
      </c>
      <c r="G18" s="35">
        <f t="shared" si="2"/>
        <v>8.8117238447999995</v>
      </c>
      <c r="H18" s="21">
        <f t="shared" si="1"/>
        <v>3733.5019321002087</v>
      </c>
    </row>
    <row r="19" spans="1:8" x14ac:dyDescent="0.2">
      <c r="A19" s="22" t="s">
        <v>17</v>
      </c>
      <c r="B19" s="23">
        <v>934.45392874721699</v>
      </c>
      <c r="C19" s="23"/>
      <c r="D19" s="23"/>
      <c r="E19" s="36"/>
      <c r="F19" s="36"/>
      <c r="G19" s="36"/>
      <c r="H19" s="25">
        <f t="shared" si="1"/>
        <v>934.45392874721699</v>
      </c>
    </row>
    <row r="20" spans="1:8" x14ac:dyDescent="0.2">
      <c r="A20" s="22" t="s">
        <v>18</v>
      </c>
      <c r="B20" s="27"/>
      <c r="C20" s="27"/>
      <c r="D20" s="27">
        <v>50.4514</v>
      </c>
      <c r="E20" s="27"/>
      <c r="F20" s="27"/>
      <c r="G20" s="27"/>
      <c r="H20" s="28">
        <f t="shared" si="1"/>
        <v>50.4514</v>
      </c>
    </row>
    <row r="21" spans="1:8" x14ac:dyDescent="0.2">
      <c r="A21" s="22" t="s">
        <v>19</v>
      </c>
      <c r="B21" s="27">
        <v>2476.6130715042818</v>
      </c>
      <c r="C21" s="27">
        <v>21.753699874999999</v>
      </c>
      <c r="D21" s="27">
        <v>0.2040701318</v>
      </c>
      <c r="E21" s="24"/>
      <c r="F21" s="27">
        <v>13.741207679482253</v>
      </c>
      <c r="G21" s="37"/>
      <c r="H21" s="28">
        <f t="shared" si="1"/>
        <v>2512.3120491905643</v>
      </c>
    </row>
    <row r="22" spans="1:8" x14ac:dyDescent="0.2">
      <c r="A22" s="22" t="s">
        <v>59</v>
      </c>
      <c r="B22" s="27">
        <v>15.085533700599999</v>
      </c>
      <c r="C22" s="27"/>
      <c r="D22" s="27"/>
      <c r="E22" s="24"/>
      <c r="F22" s="24"/>
      <c r="G22" s="24"/>
      <c r="H22" s="28">
        <f t="shared" si="1"/>
        <v>15.085533700599999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205.26102870198699</v>
      </c>
      <c r="F24" s="27">
        <v>0.15605238503999999</v>
      </c>
      <c r="G24" s="27"/>
      <c r="H24" s="28">
        <f t="shared" si="1"/>
        <v>205.41708108702699</v>
      </c>
    </row>
    <row r="25" spans="1:8" x14ac:dyDescent="0.2">
      <c r="A25" s="22" t="s">
        <v>61</v>
      </c>
      <c r="B25" s="27"/>
      <c r="C25" s="27"/>
      <c r="D25" s="27">
        <v>6.9702155299999999</v>
      </c>
      <c r="E25" s="27"/>
      <c r="F25" s="27"/>
      <c r="G25" s="27">
        <v>8.8117238447999995</v>
      </c>
      <c r="H25" s="28">
        <f t="shared" si="1"/>
        <v>15.7819393748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2.8545380000000002</v>
      </c>
      <c r="C27" s="34">
        <f>SUM(C28:C36)</f>
        <v>891.98164287499992</v>
      </c>
      <c r="D27" s="34">
        <f>SUM(D28:D36)</f>
        <v>314.11411815600002</v>
      </c>
      <c r="E27" s="43"/>
      <c r="F27" s="43"/>
      <c r="G27" s="44"/>
      <c r="H27" s="21">
        <f t="shared" si="1"/>
        <v>1208.950299031</v>
      </c>
    </row>
    <row r="28" spans="1:8" x14ac:dyDescent="0.2">
      <c r="A28" s="22" t="s">
        <v>20</v>
      </c>
      <c r="B28" s="36"/>
      <c r="C28" s="23">
        <v>784.30795509999996</v>
      </c>
      <c r="D28" s="45"/>
      <c r="E28" s="24"/>
      <c r="F28" s="24"/>
      <c r="G28" s="24"/>
      <c r="H28" s="25">
        <f t="shared" si="1"/>
        <v>784.30795509999996</v>
      </c>
    </row>
    <row r="29" spans="1:8" x14ac:dyDescent="0.2">
      <c r="A29" s="22" t="s">
        <v>21</v>
      </c>
      <c r="B29" s="24"/>
      <c r="C29" s="27">
        <v>107.66692202500001</v>
      </c>
      <c r="D29" s="27">
        <v>49.412079108</v>
      </c>
      <c r="E29" s="24"/>
      <c r="F29" s="24"/>
      <c r="G29" s="24"/>
      <c r="H29" s="28">
        <f t="shared" si="1"/>
        <v>157.07900113300002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264.69994828</v>
      </c>
      <c r="E31" s="24"/>
      <c r="F31" s="24"/>
      <c r="G31" s="24"/>
      <c r="H31" s="28">
        <f t="shared" si="1"/>
        <v>264.69994828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6.7657500000000001E-3</v>
      </c>
      <c r="D33" s="27">
        <v>2.0907679999999998E-3</v>
      </c>
      <c r="E33" s="24"/>
      <c r="F33" s="24"/>
      <c r="G33" s="24"/>
      <c r="H33" s="28">
        <f t="shared" si="1"/>
        <v>8.8565180000000007E-3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2.4886520000000001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0.36588599999999999</v>
      </c>
      <c r="C36" s="31"/>
      <c r="D36" s="31"/>
      <c r="E36" s="32"/>
      <c r="F36" s="32"/>
      <c r="G36" s="32"/>
      <c r="H36" s="33">
        <f t="shared" si="1"/>
        <v>0.36588599999999999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463.15433410624996</v>
      </c>
      <c r="D38" s="34">
        <f>SUM(D39:D43)</f>
        <v>19.828129405999999</v>
      </c>
      <c r="E38" s="43"/>
      <c r="F38" s="43"/>
      <c r="G38" s="44"/>
      <c r="H38" s="52">
        <f t="shared" si="1"/>
        <v>482.98246351224998</v>
      </c>
    </row>
    <row r="39" spans="1:8" x14ac:dyDescent="0.2">
      <c r="A39" s="22" t="s">
        <v>25</v>
      </c>
      <c r="B39" s="23"/>
      <c r="C39" s="23">
        <v>386.19731415000001</v>
      </c>
      <c r="D39" s="23"/>
      <c r="E39" s="24"/>
      <c r="F39" s="24"/>
      <c r="G39" s="24"/>
      <c r="H39" s="25">
        <f t="shared" si="1"/>
        <v>386.19731415000001</v>
      </c>
    </row>
    <row r="40" spans="1:8" x14ac:dyDescent="0.2">
      <c r="A40" s="22" t="s">
        <v>70</v>
      </c>
      <c r="B40" s="23"/>
      <c r="C40" s="23">
        <v>1.3782114000000001</v>
      </c>
      <c r="D40" s="23">
        <v>0.73157808000000002</v>
      </c>
      <c r="E40" s="24"/>
      <c r="F40" s="24"/>
      <c r="G40" s="24"/>
      <c r="H40" s="25">
        <f t="shared" si="1"/>
        <v>2.1097894799999999</v>
      </c>
    </row>
    <row r="41" spans="1:8" x14ac:dyDescent="0.2">
      <c r="A41" s="22" t="s">
        <v>26</v>
      </c>
      <c r="B41" s="27"/>
      <c r="C41" s="27">
        <v>2.520085E-2</v>
      </c>
      <c r="D41" s="27">
        <v>7.7648966E-2</v>
      </c>
      <c r="E41" s="24"/>
      <c r="F41" s="24"/>
      <c r="G41" s="24"/>
      <c r="H41" s="28">
        <f t="shared" si="1"/>
        <v>0.102849816</v>
      </c>
    </row>
    <row r="42" spans="1:8" x14ac:dyDescent="0.2">
      <c r="A42" s="22" t="s">
        <v>69</v>
      </c>
      <c r="B42" s="24"/>
      <c r="C42" s="27">
        <v>75.543772356250003</v>
      </c>
      <c r="D42" s="27">
        <v>19.018902359999998</v>
      </c>
      <c r="E42" s="24"/>
      <c r="F42" s="24"/>
      <c r="G42" s="24"/>
      <c r="H42" s="28">
        <f t="shared" si="1"/>
        <v>94.562674716250001</v>
      </c>
    </row>
    <row r="43" spans="1:8" ht="13.5" thickBot="1" x14ac:dyDescent="0.25">
      <c r="A43" s="22" t="s">
        <v>71</v>
      </c>
      <c r="B43" s="27"/>
      <c r="C43" s="27">
        <v>9.8353499999999996E-3</v>
      </c>
      <c r="D43" s="27"/>
      <c r="E43" s="24"/>
      <c r="F43" s="24"/>
      <c r="G43" s="24"/>
      <c r="H43" s="28">
        <f t="shared" si="1"/>
        <v>9.8353499999999996E-3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85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22350.015076958327</v>
      </c>
      <c r="C7" s="15">
        <f t="shared" si="0"/>
        <v>1584.9982478556956</v>
      </c>
      <c r="D7" s="15">
        <f t="shared" si="0"/>
        <v>504.3424485525627</v>
      </c>
      <c r="E7" s="15">
        <f t="shared" si="0"/>
        <v>200.155998952868</v>
      </c>
      <c r="F7" s="15">
        <f t="shared" si="0"/>
        <v>16.896294584300001</v>
      </c>
      <c r="G7" s="15">
        <f t="shared" si="0"/>
        <v>9.1382807207999992</v>
      </c>
      <c r="H7" s="16">
        <f>SUM(B7:G7)</f>
        <v>24665.546347624553</v>
      </c>
    </row>
    <row r="8" spans="1:8" x14ac:dyDescent="0.2">
      <c r="A8" s="17" t="s">
        <v>6</v>
      </c>
      <c r="B8" s="18">
        <f>SUM(B9,B15)</f>
        <v>19317.494889571357</v>
      </c>
      <c r="C8" s="18">
        <f>SUM(C9,C15)</f>
        <v>220.70347227007068</v>
      </c>
      <c r="D8" s="18">
        <f>SUM(D9,D15)</f>
        <v>129.13444578776267</v>
      </c>
      <c r="E8" s="19"/>
      <c r="F8" s="19"/>
      <c r="G8" s="20"/>
      <c r="H8" s="21">
        <f t="shared" ref="H8:H44" si="1">SUM(B8:G8)</f>
        <v>19667.332807629191</v>
      </c>
    </row>
    <row r="9" spans="1:8" x14ac:dyDescent="0.2">
      <c r="A9" s="22" t="s">
        <v>7</v>
      </c>
      <c r="B9" s="23">
        <f>SUM(B10:B14)</f>
        <v>19310.843517571357</v>
      </c>
      <c r="C9" s="23">
        <f>SUM(C10:C14)</f>
        <v>133.83633846507067</v>
      </c>
      <c r="D9" s="23">
        <f>SUM(D10:D14)</f>
        <v>129.13444578776267</v>
      </c>
      <c r="E9" s="24"/>
      <c r="F9" s="24"/>
      <c r="G9" s="24"/>
      <c r="H9" s="25">
        <f t="shared" si="1"/>
        <v>19573.81430182419</v>
      </c>
    </row>
    <row r="10" spans="1:8" x14ac:dyDescent="0.2">
      <c r="A10" s="26" t="s">
        <v>8</v>
      </c>
      <c r="B10" s="27">
        <v>10369.793404853921</v>
      </c>
      <c r="C10" s="27">
        <v>59.069637435553702</v>
      </c>
      <c r="D10" s="27">
        <v>75.788632765927062</v>
      </c>
      <c r="E10" s="24"/>
      <c r="F10" s="24"/>
      <c r="G10" s="24"/>
      <c r="H10" s="28">
        <f t="shared" si="1"/>
        <v>10504.651675055402</v>
      </c>
    </row>
    <row r="11" spans="1:8" x14ac:dyDescent="0.2">
      <c r="A11" s="26" t="s">
        <v>9</v>
      </c>
      <c r="B11" s="27">
        <v>5085.798039907846</v>
      </c>
      <c r="C11" s="27">
        <v>19.062637972816205</v>
      </c>
      <c r="D11" s="27">
        <v>21.659675736380702</v>
      </c>
      <c r="E11" s="24"/>
      <c r="F11" s="24"/>
      <c r="G11" s="24"/>
      <c r="H11" s="28">
        <f t="shared" si="1"/>
        <v>5126.5203536170429</v>
      </c>
    </row>
    <row r="12" spans="1:8" x14ac:dyDescent="0.2">
      <c r="A12" s="26" t="s">
        <v>10</v>
      </c>
      <c r="B12" s="27">
        <v>2016.2344318095898</v>
      </c>
      <c r="C12" s="29">
        <v>1.9231601317007336</v>
      </c>
      <c r="D12" s="27">
        <v>21.093978499454909</v>
      </c>
      <c r="E12" s="24"/>
      <c r="F12" s="24"/>
      <c r="G12" s="24"/>
      <c r="H12" s="28">
        <f t="shared" si="1"/>
        <v>2039.2515704407454</v>
      </c>
    </row>
    <row r="13" spans="1:8" x14ac:dyDescent="0.2">
      <c r="A13" s="26" t="s">
        <v>11</v>
      </c>
      <c r="B13" s="27">
        <v>1832.875503</v>
      </c>
      <c r="C13" s="27">
        <v>53.779099225000003</v>
      </c>
      <c r="D13" s="27">
        <v>10.536989748</v>
      </c>
      <c r="E13" s="24"/>
      <c r="F13" s="24"/>
      <c r="G13" s="24"/>
      <c r="H13" s="28">
        <f t="shared" si="1"/>
        <v>1897.191591973</v>
      </c>
    </row>
    <row r="14" spans="1:8" x14ac:dyDescent="0.2">
      <c r="A14" s="26" t="s">
        <v>12</v>
      </c>
      <c r="B14" s="27">
        <v>6.1421380000000001</v>
      </c>
      <c r="C14" s="27">
        <v>1.8037000000000001E-3</v>
      </c>
      <c r="D14" s="27">
        <v>5.5169037999999997E-2</v>
      </c>
      <c r="E14" s="24"/>
      <c r="F14" s="24"/>
      <c r="G14" s="24"/>
      <c r="H14" s="28">
        <f t="shared" si="1"/>
        <v>6.1991107379999999</v>
      </c>
    </row>
    <row r="15" spans="1:8" x14ac:dyDescent="0.2">
      <c r="A15" s="22" t="s">
        <v>13</v>
      </c>
      <c r="B15" s="27">
        <f>SUM(B16:B17)</f>
        <v>6.6513720000000003</v>
      </c>
      <c r="C15" s="27">
        <f>SUM(C16:C17)</f>
        <v>86.867133805000009</v>
      </c>
      <c r="D15" s="27">
        <f>SUM(D16:D17)</f>
        <v>0</v>
      </c>
      <c r="E15" s="24"/>
      <c r="F15" s="24"/>
      <c r="G15" s="24"/>
      <c r="H15" s="28">
        <f t="shared" si="1"/>
        <v>93.518505805000004</v>
      </c>
    </row>
    <row r="16" spans="1:8" x14ac:dyDescent="0.2">
      <c r="A16" s="26" t="s">
        <v>14</v>
      </c>
      <c r="B16" s="27">
        <v>6.6480860000000002</v>
      </c>
      <c r="C16" s="27">
        <v>83.530722030000007</v>
      </c>
      <c r="D16" s="27"/>
      <c r="E16" s="24"/>
      <c r="F16" s="24"/>
      <c r="G16" s="24"/>
      <c r="H16" s="28">
        <f t="shared" si="1"/>
        <v>90.178808030000013</v>
      </c>
    </row>
    <row r="17" spans="1:8" ht="13.5" thickBot="1" x14ac:dyDescent="0.25">
      <c r="A17" s="30" t="s">
        <v>15</v>
      </c>
      <c r="B17" s="31">
        <v>3.2859999999999999E-3</v>
      </c>
      <c r="C17" s="31">
        <v>3.3364117750000002</v>
      </c>
      <c r="D17" s="31"/>
      <c r="E17" s="32"/>
      <c r="F17" s="32"/>
      <c r="G17" s="32"/>
      <c r="H17" s="33">
        <f t="shared" si="1"/>
        <v>3.3396977750000003</v>
      </c>
    </row>
    <row r="18" spans="1:8" x14ac:dyDescent="0.2">
      <c r="A18" s="17" t="s">
        <v>16</v>
      </c>
      <c r="B18" s="34">
        <f t="shared" ref="B18:G18" si="2">SUM(B19:B26)</f>
        <v>3029.5006513869703</v>
      </c>
      <c r="C18" s="34">
        <f t="shared" si="2"/>
        <v>20.536668169999999</v>
      </c>
      <c r="D18" s="34">
        <f t="shared" si="2"/>
        <v>39.973481480800004</v>
      </c>
      <c r="E18" s="34">
        <f t="shared" si="2"/>
        <v>200.155998952868</v>
      </c>
      <c r="F18" s="34">
        <f t="shared" si="2"/>
        <v>16.896294584300001</v>
      </c>
      <c r="G18" s="35">
        <f t="shared" si="2"/>
        <v>9.1382807207999992</v>
      </c>
      <c r="H18" s="21">
        <f t="shared" si="1"/>
        <v>3316.2013752957387</v>
      </c>
    </row>
    <row r="19" spans="1:8" x14ac:dyDescent="0.2">
      <c r="A19" s="22" t="s">
        <v>17</v>
      </c>
      <c r="B19" s="23">
        <v>884.87478797236997</v>
      </c>
      <c r="C19" s="23"/>
      <c r="D19" s="23"/>
      <c r="E19" s="36"/>
      <c r="F19" s="36"/>
      <c r="G19" s="36"/>
      <c r="H19" s="25">
        <f t="shared" si="1"/>
        <v>884.87478797236997</v>
      </c>
    </row>
    <row r="20" spans="1:8" x14ac:dyDescent="0.2">
      <c r="A20" s="22" t="s">
        <v>18</v>
      </c>
      <c r="B20" s="27"/>
      <c r="C20" s="27"/>
      <c r="D20" s="27">
        <v>32.464120000000001</v>
      </c>
      <c r="E20" s="27"/>
      <c r="F20" s="27"/>
      <c r="G20" s="27"/>
      <c r="H20" s="28">
        <f t="shared" si="1"/>
        <v>32.464120000000001</v>
      </c>
    </row>
    <row r="21" spans="1:8" x14ac:dyDescent="0.2">
      <c r="A21" s="22" t="s">
        <v>19</v>
      </c>
      <c r="B21" s="27">
        <v>2128.6229531200001</v>
      </c>
      <c r="C21" s="27">
        <v>20.536668169999999</v>
      </c>
      <c r="D21" s="27">
        <v>0.16520422679999999</v>
      </c>
      <c r="E21" s="24"/>
      <c r="F21" s="27">
        <v>16.768445109400002</v>
      </c>
      <c r="G21" s="37"/>
      <c r="H21" s="28">
        <f t="shared" si="1"/>
        <v>2166.0932706262006</v>
      </c>
    </row>
    <row r="22" spans="1:8" x14ac:dyDescent="0.2">
      <c r="A22" s="22" t="s">
        <v>59</v>
      </c>
      <c r="B22" s="27">
        <v>16.002910294599999</v>
      </c>
      <c r="C22" s="27"/>
      <c r="D22" s="27"/>
      <c r="E22" s="24"/>
      <c r="F22" s="24"/>
      <c r="G22" s="24"/>
      <c r="H22" s="28">
        <f t="shared" si="1"/>
        <v>16.002910294599999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200.155998952868</v>
      </c>
      <c r="F24" s="27">
        <v>0.12784947490000001</v>
      </c>
      <c r="G24" s="27"/>
      <c r="H24" s="28">
        <f t="shared" si="1"/>
        <v>200.28384842776799</v>
      </c>
    </row>
    <row r="25" spans="1:8" x14ac:dyDescent="0.2">
      <c r="A25" s="22" t="s">
        <v>61</v>
      </c>
      <c r="B25" s="27"/>
      <c r="C25" s="27"/>
      <c r="D25" s="27">
        <v>7.3441572539999997</v>
      </c>
      <c r="E25" s="27"/>
      <c r="F25" s="27"/>
      <c r="G25" s="27">
        <v>9.1382807207999992</v>
      </c>
      <c r="H25" s="28">
        <f t="shared" si="1"/>
        <v>16.4824379748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3.019536</v>
      </c>
      <c r="C27" s="34">
        <f>SUM(C28:C36)</f>
        <v>898.96931044999997</v>
      </c>
      <c r="D27" s="34">
        <f>SUM(D28:D36)</f>
        <v>314.98058444600002</v>
      </c>
      <c r="E27" s="43"/>
      <c r="F27" s="43"/>
      <c r="G27" s="44"/>
      <c r="H27" s="21">
        <f t="shared" si="1"/>
        <v>1216.9694308959999</v>
      </c>
    </row>
    <row r="28" spans="1:8" x14ac:dyDescent="0.2">
      <c r="A28" s="22" t="s">
        <v>20</v>
      </c>
      <c r="B28" s="36"/>
      <c r="C28" s="23">
        <v>789.19423652499995</v>
      </c>
      <c r="D28" s="45"/>
      <c r="E28" s="24"/>
      <c r="F28" s="24"/>
      <c r="G28" s="24"/>
      <c r="H28" s="25">
        <f t="shared" si="1"/>
        <v>789.19423652499995</v>
      </c>
    </row>
    <row r="29" spans="1:8" x14ac:dyDescent="0.2">
      <c r="A29" s="22" t="s">
        <v>21</v>
      </c>
      <c r="B29" s="24"/>
      <c r="C29" s="27">
        <v>109.76970325000001</v>
      </c>
      <c r="D29" s="27">
        <v>50.252704029999997</v>
      </c>
      <c r="E29" s="24"/>
      <c r="F29" s="24"/>
      <c r="G29" s="24"/>
      <c r="H29" s="28">
        <f t="shared" si="1"/>
        <v>160.02240728000001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264.72622055599999</v>
      </c>
      <c r="E31" s="24"/>
      <c r="F31" s="24"/>
      <c r="G31" s="24"/>
      <c r="H31" s="28">
        <f t="shared" si="1"/>
        <v>264.72622055599999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5.3706750000000001E-3</v>
      </c>
      <c r="D33" s="27">
        <v>1.65986E-3</v>
      </c>
      <c r="E33" s="24"/>
      <c r="F33" s="24"/>
      <c r="G33" s="24"/>
      <c r="H33" s="28">
        <f t="shared" si="1"/>
        <v>7.0305350000000001E-3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2.699119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0.32041700000000001</v>
      </c>
      <c r="C36" s="31"/>
      <c r="D36" s="31"/>
      <c r="E36" s="32"/>
      <c r="F36" s="32"/>
      <c r="G36" s="32"/>
      <c r="H36" s="33">
        <f t="shared" si="1"/>
        <v>0.32041700000000001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444.78879696562495</v>
      </c>
      <c r="D38" s="34">
        <f>SUM(D39:D43)</f>
        <v>20.253936838000001</v>
      </c>
      <c r="E38" s="43"/>
      <c r="F38" s="43"/>
      <c r="G38" s="44"/>
      <c r="H38" s="52">
        <f t="shared" si="1"/>
        <v>465.04273380362497</v>
      </c>
    </row>
    <row r="39" spans="1:8" x14ac:dyDescent="0.2">
      <c r="A39" s="22" t="s">
        <v>25</v>
      </c>
      <c r="B39" s="23"/>
      <c r="C39" s="23">
        <v>365.94679760000002</v>
      </c>
      <c r="D39" s="23"/>
      <c r="E39" s="24"/>
      <c r="F39" s="24"/>
      <c r="G39" s="24"/>
      <c r="H39" s="25">
        <f t="shared" si="1"/>
        <v>365.94679760000002</v>
      </c>
    </row>
    <row r="40" spans="1:8" x14ac:dyDescent="0.2">
      <c r="A40" s="22" t="s">
        <v>70</v>
      </c>
      <c r="B40" s="23"/>
      <c r="C40" s="23">
        <v>2.0683334000000002</v>
      </c>
      <c r="D40" s="23">
        <v>1.18644528</v>
      </c>
      <c r="E40" s="24"/>
      <c r="F40" s="24"/>
      <c r="G40" s="24"/>
      <c r="H40" s="25">
        <f t="shared" si="1"/>
        <v>3.2547786800000003</v>
      </c>
    </row>
    <row r="41" spans="1:8" x14ac:dyDescent="0.2">
      <c r="A41" s="22" t="s">
        <v>26</v>
      </c>
      <c r="B41" s="27"/>
      <c r="C41" s="27">
        <v>2.763285E-2</v>
      </c>
      <c r="D41" s="27">
        <v>0.12465369799999999</v>
      </c>
      <c r="E41" s="24"/>
      <c r="F41" s="24"/>
      <c r="G41" s="24"/>
      <c r="H41" s="28">
        <f t="shared" si="1"/>
        <v>0.15228654799999999</v>
      </c>
    </row>
    <row r="42" spans="1:8" x14ac:dyDescent="0.2">
      <c r="A42" s="22" t="s">
        <v>69</v>
      </c>
      <c r="B42" s="24"/>
      <c r="C42" s="27">
        <v>76.735505390624994</v>
      </c>
      <c r="D42" s="27">
        <v>18.942837860000001</v>
      </c>
      <c r="E42" s="24"/>
      <c r="F42" s="24"/>
      <c r="G42" s="24"/>
      <c r="H42" s="28">
        <f t="shared" si="1"/>
        <v>95.678343250624991</v>
      </c>
    </row>
    <row r="43" spans="1:8" ht="13.5" thickBot="1" x14ac:dyDescent="0.25">
      <c r="A43" s="22" t="s">
        <v>71</v>
      </c>
      <c r="B43" s="27"/>
      <c r="C43" s="27">
        <v>1.0527725E-2</v>
      </c>
      <c r="D43" s="27"/>
      <c r="E43" s="24"/>
      <c r="F43" s="24"/>
      <c r="G43" s="24"/>
      <c r="H43" s="28">
        <f t="shared" si="1"/>
        <v>1.0527725E-2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86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23697.327390584484</v>
      </c>
      <c r="C7" s="15">
        <f t="shared" si="0"/>
        <v>1440.1420645520175</v>
      </c>
      <c r="D7" s="15">
        <f t="shared" si="0"/>
        <v>565.96559956112799</v>
      </c>
      <c r="E7" s="15">
        <f t="shared" si="0"/>
        <v>162.73672981285299</v>
      </c>
      <c r="F7" s="15">
        <f t="shared" si="0"/>
        <v>24.607045575053</v>
      </c>
      <c r="G7" s="15">
        <f t="shared" si="0"/>
        <v>9.1503282408000004</v>
      </c>
      <c r="H7" s="16">
        <f>SUM(B7:G7)</f>
        <v>25899.929158326337</v>
      </c>
    </row>
    <row r="8" spans="1:8" x14ac:dyDescent="0.2">
      <c r="A8" s="17" t="s">
        <v>6</v>
      </c>
      <c r="B8" s="18">
        <f>SUM(B9,B15)</f>
        <v>21673.308643117496</v>
      </c>
      <c r="C8" s="18">
        <f>SUM(C9,C15)</f>
        <v>161.43660651461431</v>
      </c>
      <c r="D8" s="18">
        <f>SUM(D9,D15)</f>
        <v>193.55410633503408</v>
      </c>
      <c r="E8" s="19"/>
      <c r="F8" s="19"/>
      <c r="G8" s="20"/>
      <c r="H8" s="21">
        <f t="shared" ref="H8:H44" si="1">SUM(B8:G8)</f>
        <v>22028.299355967145</v>
      </c>
    </row>
    <row r="9" spans="1:8" x14ac:dyDescent="0.2">
      <c r="A9" s="22" t="s">
        <v>7</v>
      </c>
      <c r="B9" s="23">
        <f>SUM(B10:B14)</f>
        <v>21663.572987117495</v>
      </c>
      <c r="C9" s="23">
        <f>SUM(C10:C14)</f>
        <v>86.814879149614299</v>
      </c>
      <c r="D9" s="23">
        <f>SUM(D10:D14)</f>
        <v>193.55410633503408</v>
      </c>
      <c r="E9" s="24"/>
      <c r="F9" s="24"/>
      <c r="G9" s="24"/>
      <c r="H9" s="25">
        <f t="shared" si="1"/>
        <v>21943.941972602144</v>
      </c>
    </row>
    <row r="10" spans="1:8" x14ac:dyDescent="0.2">
      <c r="A10" s="26" t="s">
        <v>8</v>
      </c>
      <c r="B10" s="27">
        <v>12758.969546220631</v>
      </c>
      <c r="C10" s="27">
        <v>7.1004954026475158</v>
      </c>
      <c r="D10" s="27">
        <v>139.91926092885265</v>
      </c>
      <c r="E10" s="24"/>
      <c r="F10" s="24"/>
      <c r="G10" s="24"/>
      <c r="H10" s="28">
        <f t="shared" si="1"/>
        <v>12905.989302552131</v>
      </c>
    </row>
    <row r="11" spans="1:8" x14ac:dyDescent="0.2">
      <c r="A11" s="26" t="s">
        <v>9</v>
      </c>
      <c r="B11" s="27">
        <v>5221.1749337699857</v>
      </c>
      <c r="C11" s="27">
        <v>24.273962547673314</v>
      </c>
      <c r="D11" s="27">
        <v>22.838528257253717</v>
      </c>
      <c r="E11" s="24"/>
      <c r="F11" s="24"/>
      <c r="G11" s="24"/>
      <c r="H11" s="28">
        <f t="shared" si="1"/>
        <v>5268.2874245749126</v>
      </c>
    </row>
    <row r="12" spans="1:8" x14ac:dyDescent="0.2">
      <c r="A12" s="26" t="s">
        <v>10</v>
      </c>
      <c r="B12" s="27">
        <v>1887.8159521268794</v>
      </c>
      <c r="C12" s="29">
        <v>1.8344728242934711</v>
      </c>
      <c r="D12" s="27">
        <v>19.987184860927687</v>
      </c>
      <c r="E12" s="24"/>
      <c r="F12" s="24"/>
      <c r="G12" s="24"/>
      <c r="H12" s="28">
        <f t="shared" si="1"/>
        <v>1909.6376098121007</v>
      </c>
    </row>
    <row r="13" spans="1:8" x14ac:dyDescent="0.2">
      <c r="A13" s="26" t="s">
        <v>11</v>
      </c>
      <c r="B13" s="27">
        <v>1789.6611379999999</v>
      </c>
      <c r="C13" s="27">
        <v>53.604335974999998</v>
      </c>
      <c r="D13" s="27">
        <v>10.756082923999999</v>
      </c>
      <c r="E13" s="24"/>
      <c r="F13" s="24"/>
      <c r="G13" s="24"/>
      <c r="H13" s="28">
        <f t="shared" si="1"/>
        <v>1854.021556899</v>
      </c>
    </row>
    <row r="14" spans="1:8" x14ac:dyDescent="0.2">
      <c r="A14" s="26" t="s">
        <v>12</v>
      </c>
      <c r="B14" s="27">
        <v>5.9514170000000002</v>
      </c>
      <c r="C14" s="27">
        <v>1.6123999999999999E-3</v>
      </c>
      <c r="D14" s="27">
        <v>5.3049364000000002E-2</v>
      </c>
      <c r="E14" s="24"/>
      <c r="F14" s="24"/>
      <c r="G14" s="24"/>
      <c r="H14" s="28">
        <f t="shared" si="1"/>
        <v>6.0060787639999997</v>
      </c>
    </row>
    <row r="15" spans="1:8" x14ac:dyDescent="0.2">
      <c r="A15" s="22" t="s">
        <v>13</v>
      </c>
      <c r="B15" s="27">
        <f>SUM(B16:B17)</f>
        <v>9.7356560000000005</v>
      </c>
      <c r="C15" s="27">
        <f>SUM(C16:C17)</f>
        <v>74.621727364999998</v>
      </c>
      <c r="D15" s="27">
        <f>SUM(D16:D17)</f>
        <v>0</v>
      </c>
      <c r="E15" s="24"/>
      <c r="F15" s="24"/>
      <c r="G15" s="24"/>
      <c r="H15" s="28">
        <f t="shared" si="1"/>
        <v>84.357383365000004</v>
      </c>
    </row>
    <row r="16" spans="1:8" x14ac:dyDescent="0.2">
      <c r="A16" s="26" t="s">
        <v>14</v>
      </c>
      <c r="B16" s="27">
        <v>9.7333160000000003</v>
      </c>
      <c r="C16" s="27">
        <v>71.761137414999993</v>
      </c>
      <c r="D16" s="27"/>
      <c r="E16" s="24"/>
      <c r="F16" s="24"/>
      <c r="G16" s="24"/>
      <c r="H16" s="28">
        <f t="shared" si="1"/>
        <v>81.494453414999995</v>
      </c>
    </row>
    <row r="17" spans="1:8" ht="13.5" thickBot="1" x14ac:dyDescent="0.25">
      <c r="A17" s="30" t="s">
        <v>15</v>
      </c>
      <c r="B17" s="31">
        <v>2.3400000000000001E-3</v>
      </c>
      <c r="C17" s="31">
        <v>2.86058995</v>
      </c>
      <c r="D17" s="31"/>
      <c r="E17" s="32"/>
      <c r="F17" s="32"/>
      <c r="G17" s="32"/>
      <c r="H17" s="33">
        <f t="shared" si="1"/>
        <v>2.8629299499999998</v>
      </c>
    </row>
    <row r="18" spans="1:8" x14ac:dyDescent="0.2">
      <c r="A18" s="17" t="s">
        <v>16</v>
      </c>
      <c r="B18" s="34">
        <f t="shared" ref="B18:G18" si="2">SUM(B19:B26)</f>
        <v>2020.8356454669879</v>
      </c>
      <c r="C18" s="34">
        <f t="shared" si="2"/>
        <v>21.729274010840857</v>
      </c>
      <c r="D18" s="34">
        <f t="shared" si="2"/>
        <v>38.868396996093999</v>
      </c>
      <c r="E18" s="34">
        <f t="shared" si="2"/>
        <v>162.73672981285299</v>
      </c>
      <c r="F18" s="34">
        <f t="shared" si="2"/>
        <v>24.607045575053</v>
      </c>
      <c r="G18" s="35">
        <f t="shared" si="2"/>
        <v>9.1503282408000004</v>
      </c>
      <c r="H18" s="21">
        <f t="shared" si="1"/>
        <v>2277.9274201026283</v>
      </c>
    </row>
    <row r="19" spans="1:8" x14ac:dyDescent="0.2">
      <c r="A19" s="22" t="s">
        <v>17</v>
      </c>
      <c r="B19" s="23">
        <v>897.91408199653733</v>
      </c>
      <c r="C19" s="23"/>
      <c r="D19" s="23"/>
      <c r="E19" s="36"/>
      <c r="F19" s="36"/>
      <c r="G19" s="36"/>
      <c r="H19" s="25">
        <f t="shared" si="1"/>
        <v>897.91408199653733</v>
      </c>
    </row>
    <row r="20" spans="1:8" x14ac:dyDescent="0.2">
      <c r="A20" s="22" t="s">
        <v>18</v>
      </c>
      <c r="B20" s="27"/>
      <c r="C20" s="27"/>
      <c r="D20" s="27">
        <v>31.298940000000002</v>
      </c>
      <c r="E20" s="27"/>
      <c r="F20" s="27"/>
      <c r="G20" s="27"/>
      <c r="H20" s="28">
        <f t="shared" si="1"/>
        <v>31.298940000000002</v>
      </c>
    </row>
    <row r="21" spans="1:8" x14ac:dyDescent="0.2">
      <c r="A21" s="22" t="s">
        <v>19</v>
      </c>
      <c r="B21" s="27">
        <v>1106.6785369130505</v>
      </c>
      <c r="C21" s="27">
        <v>21.729274010840857</v>
      </c>
      <c r="D21" s="27">
        <v>4.1848558094000003E-2</v>
      </c>
      <c r="E21" s="24"/>
      <c r="F21" s="27">
        <v>24.423842029073001</v>
      </c>
      <c r="G21" s="37"/>
      <c r="H21" s="28">
        <f t="shared" si="1"/>
        <v>1152.8735015110583</v>
      </c>
    </row>
    <row r="22" spans="1:8" x14ac:dyDescent="0.2">
      <c r="A22" s="22" t="s">
        <v>59</v>
      </c>
      <c r="B22" s="27">
        <v>16.2430265574</v>
      </c>
      <c r="C22" s="27"/>
      <c r="D22" s="27"/>
      <c r="E22" s="24"/>
      <c r="F22" s="24"/>
      <c r="G22" s="24"/>
      <c r="H22" s="28">
        <f t="shared" si="1"/>
        <v>16.2430265574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162.73672981285299</v>
      </c>
      <c r="F24" s="27">
        <v>0.18320354598000002</v>
      </c>
      <c r="G24" s="27"/>
      <c r="H24" s="28">
        <f t="shared" si="1"/>
        <v>162.91993335883299</v>
      </c>
    </row>
    <row r="25" spans="1:8" x14ac:dyDescent="0.2">
      <c r="A25" s="22" t="s">
        <v>61</v>
      </c>
      <c r="B25" s="27"/>
      <c r="C25" s="27"/>
      <c r="D25" s="27">
        <v>7.5276084379999997</v>
      </c>
      <c r="E25" s="27"/>
      <c r="F25" s="27"/>
      <c r="G25" s="27">
        <v>9.1503282408000004</v>
      </c>
      <c r="H25" s="28">
        <f t="shared" si="1"/>
        <v>16.677936678800002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3.1831019999999999</v>
      </c>
      <c r="C27" s="34">
        <f>SUM(C28:C36)</f>
        <v>879.28722599999992</v>
      </c>
      <c r="D27" s="34">
        <f>SUM(D28:D36)</f>
        <v>313.69812296999999</v>
      </c>
      <c r="E27" s="43"/>
      <c r="F27" s="43"/>
      <c r="G27" s="44"/>
      <c r="H27" s="21">
        <f t="shared" si="1"/>
        <v>1196.1684509699999</v>
      </c>
    </row>
    <row r="28" spans="1:8" x14ac:dyDescent="0.2">
      <c r="A28" s="22" t="s">
        <v>20</v>
      </c>
      <c r="B28" s="36"/>
      <c r="C28" s="23">
        <v>775.01337609999996</v>
      </c>
      <c r="D28" s="45"/>
      <c r="E28" s="24"/>
      <c r="F28" s="24"/>
      <c r="G28" s="24"/>
      <c r="H28" s="25">
        <f t="shared" si="1"/>
        <v>775.01337609999996</v>
      </c>
    </row>
    <row r="29" spans="1:8" x14ac:dyDescent="0.2">
      <c r="A29" s="22" t="s">
        <v>21</v>
      </c>
      <c r="B29" s="24"/>
      <c r="C29" s="27">
        <v>104.268217225</v>
      </c>
      <c r="D29" s="27">
        <v>47.991660320000001</v>
      </c>
      <c r="E29" s="24"/>
      <c r="F29" s="24"/>
      <c r="G29" s="24"/>
      <c r="H29" s="28">
        <f t="shared" si="1"/>
        <v>152.25987754499999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265.70472203200001</v>
      </c>
      <c r="E31" s="24"/>
      <c r="F31" s="24"/>
      <c r="G31" s="24"/>
      <c r="H31" s="28">
        <f t="shared" si="1"/>
        <v>265.70472203200001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5.6326750000000002E-3</v>
      </c>
      <c r="D33" s="27">
        <v>1.740618E-3</v>
      </c>
      <c r="E33" s="24"/>
      <c r="F33" s="24"/>
      <c r="G33" s="24"/>
      <c r="H33" s="28">
        <f t="shared" si="1"/>
        <v>7.3732930000000004E-3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2.9296690000000001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0.25343300000000002</v>
      </c>
      <c r="C36" s="31"/>
      <c r="D36" s="31"/>
      <c r="E36" s="32"/>
      <c r="F36" s="32"/>
      <c r="G36" s="32"/>
      <c r="H36" s="33">
        <f t="shared" si="1"/>
        <v>0.25343300000000002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377.68895802656249</v>
      </c>
      <c r="D38" s="34">
        <f>SUM(D39:D43)</f>
        <v>19.84497326</v>
      </c>
      <c r="E38" s="43"/>
      <c r="F38" s="43"/>
      <c r="G38" s="44"/>
      <c r="H38" s="52">
        <f t="shared" si="1"/>
        <v>397.53393128656251</v>
      </c>
    </row>
    <row r="39" spans="1:8" x14ac:dyDescent="0.2">
      <c r="A39" s="22" t="s">
        <v>25</v>
      </c>
      <c r="B39" s="23"/>
      <c r="C39" s="23">
        <v>299.1663787</v>
      </c>
      <c r="D39" s="23"/>
      <c r="E39" s="24"/>
      <c r="F39" s="24"/>
      <c r="G39" s="24"/>
      <c r="H39" s="25">
        <f t="shared" si="1"/>
        <v>299.1663787</v>
      </c>
    </row>
    <row r="40" spans="1:8" x14ac:dyDescent="0.2">
      <c r="A40" s="22" t="s">
        <v>70</v>
      </c>
      <c r="B40" s="23"/>
      <c r="C40" s="23">
        <v>2.0498243999999999</v>
      </c>
      <c r="D40" s="23">
        <v>1.1107771200000001</v>
      </c>
      <c r="E40" s="24"/>
      <c r="F40" s="24"/>
      <c r="G40" s="24"/>
      <c r="H40" s="25">
        <f t="shared" si="1"/>
        <v>3.1606015200000002</v>
      </c>
    </row>
    <row r="41" spans="1:8" x14ac:dyDescent="0.2">
      <c r="A41" s="22" t="s">
        <v>26</v>
      </c>
      <c r="B41" s="27"/>
      <c r="C41" s="27">
        <v>2.2247724999999999E-2</v>
      </c>
      <c r="D41" s="27">
        <v>0.26911486000000001</v>
      </c>
      <c r="E41" s="24"/>
      <c r="F41" s="24"/>
      <c r="G41" s="24"/>
      <c r="H41" s="28">
        <f t="shared" si="1"/>
        <v>0.29136258500000001</v>
      </c>
    </row>
    <row r="42" spans="1:8" x14ac:dyDescent="0.2">
      <c r="A42" s="22" t="s">
        <v>69</v>
      </c>
      <c r="B42" s="24"/>
      <c r="C42" s="27">
        <v>76.443384801562502</v>
      </c>
      <c r="D42" s="27">
        <v>18.46508128</v>
      </c>
      <c r="E42" s="24"/>
      <c r="F42" s="24"/>
      <c r="G42" s="24"/>
      <c r="H42" s="28">
        <f t="shared" si="1"/>
        <v>94.908466081562494</v>
      </c>
    </row>
    <row r="43" spans="1:8" ht="13.5" thickBot="1" x14ac:dyDescent="0.25">
      <c r="A43" s="22" t="s">
        <v>71</v>
      </c>
      <c r="B43" s="27"/>
      <c r="C43" s="27">
        <v>7.1224000000000001E-3</v>
      </c>
      <c r="D43" s="27"/>
      <c r="E43" s="24"/>
      <c r="F43" s="24"/>
      <c r="G43" s="24"/>
      <c r="H43" s="28">
        <f t="shared" si="1"/>
        <v>7.1224000000000001E-3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87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21956.250844623832</v>
      </c>
      <c r="C7" s="15">
        <f t="shared" si="0"/>
        <v>1442.8694085281777</v>
      </c>
      <c r="D7" s="15">
        <f t="shared" si="0"/>
        <v>555.08362279993389</v>
      </c>
      <c r="E7" s="15">
        <f t="shared" si="0"/>
        <v>138.62928118134201</v>
      </c>
      <c r="F7" s="15">
        <f t="shared" si="0"/>
        <v>23.948166625534</v>
      </c>
      <c r="G7" s="15">
        <f t="shared" si="0"/>
        <v>9.2071445868000001</v>
      </c>
      <c r="H7" s="16">
        <f>SUM(B7:G7)</f>
        <v>24125.988468345622</v>
      </c>
    </row>
    <row r="8" spans="1:8" x14ac:dyDescent="0.2">
      <c r="A8" s="17" t="s">
        <v>6</v>
      </c>
      <c r="B8" s="18">
        <f>SUM(B9,B15)</f>
        <v>19777.695357189852</v>
      </c>
      <c r="C8" s="18">
        <f>SUM(C9,C15)</f>
        <v>160.05924610280255</v>
      </c>
      <c r="D8" s="18">
        <f>SUM(D9,D15)</f>
        <v>180.92329714096186</v>
      </c>
      <c r="E8" s="19"/>
      <c r="F8" s="19"/>
      <c r="G8" s="20"/>
      <c r="H8" s="21">
        <f t="shared" ref="H8:H44" si="1">SUM(B8:G8)</f>
        <v>20118.677900433617</v>
      </c>
    </row>
    <row r="9" spans="1:8" x14ac:dyDescent="0.2">
      <c r="A9" s="22" t="s">
        <v>7</v>
      </c>
      <c r="B9" s="23">
        <f>SUM(B10:B14)</f>
        <v>19767.370903189851</v>
      </c>
      <c r="C9" s="23">
        <f>SUM(C10:C14)</f>
        <v>88.365246267802533</v>
      </c>
      <c r="D9" s="23">
        <f>SUM(D10:D14)</f>
        <v>180.92329714096186</v>
      </c>
      <c r="E9" s="24"/>
      <c r="F9" s="24"/>
      <c r="G9" s="24"/>
      <c r="H9" s="25">
        <f t="shared" si="1"/>
        <v>20036.659446598616</v>
      </c>
    </row>
    <row r="10" spans="1:8" x14ac:dyDescent="0.2">
      <c r="A10" s="26" t="s">
        <v>8</v>
      </c>
      <c r="B10" s="27">
        <v>10854.924327592245</v>
      </c>
      <c r="C10" s="27">
        <v>5.121544996123081</v>
      </c>
      <c r="D10" s="27">
        <v>126.44595156657437</v>
      </c>
      <c r="E10" s="24"/>
      <c r="F10" s="24"/>
      <c r="G10" s="24"/>
      <c r="H10" s="28">
        <f t="shared" si="1"/>
        <v>10986.491824154944</v>
      </c>
    </row>
    <row r="11" spans="1:8" x14ac:dyDescent="0.2">
      <c r="A11" s="26" t="s">
        <v>9</v>
      </c>
      <c r="B11" s="27">
        <v>5231.574592365605</v>
      </c>
      <c r="C11" s="27">
        <v>29.435994708840525</v>
      </c>
      <c r="D11" s="27">
        <v>23.558999189823577</v>
      </c>
      <c r="E11" s="24"/>
      <c r="F11" s="24"/>
      <c r="G11" s="24"/>
      <c r="H11" s="28">
        <f t="shared" si="1"/>
        <v>5284.5695862642688</v>
      </c>
    </row>
    <row r="12" spans="1:8" x14ac:dyDescent="0.2">
      <c r="A12" s="26" t="s">
        <v>10</v>
      </c>
      <c r="B12" s="27">
        <v>1866.6499352319997</v>
      </c>
      <c r="C12" s="29">
        <v>1.8757401878389395</v>
      </c>
      <c r="D12" s="27">
        <v>20.088964698563924</v>
      </c>
      <c r="E12" s="24"/>
      <c r="F12" s="24"/>
      <c r="G12" s="24"/>
      <c r="H12" s="28">
        <f t="shared" si="1"/>
        <v>1888.6146401184026</v>
      </c>
    </row>
    <row r="13" spans="1:8" x14ac:dyDescent="0.2">
      <c r="A13" s="26" t="s">
        <v>11</v>
      </c>
      <c r="B13" s="27">
        <v>1809.1648889999999</v>
      </c>
      <c r="C13" s="27">
        <v>51.930443349999997</v>
      </c>
      <c r="D13" s="27">
        <v>10.78280369</v>
      </c>
      <c r="E13" s="24"/>
      <c r="F13" s="24"/>
      <c r="G13" s="24"/>
      <c r="H13" s="28">
        <f t="shared" si="1"/>
        <v>1871.8781360399998</v>
      </c>
    </row>
    <row r="14" spans="1:8" x14ac:dyDescent="0.2">
      <c r="A14" s="26" t="s">
        <v>12</v>
      </c>
      <c r="B14" s="27">
        <v>5.0571590000000004</v>
      </c>
      <c r="C14" s="27">
        <v>1.5230249999999999E-3</v>
      </c>
      <c r="D14" s="27">
        <v>4.6577996000000003E-2</v>
      </c>
      <c r="E14" s="24"/>
      <c r="F14" s="24"/>
      <c r="G14" s="24"/>
      <c r="H14" s="28">
        <f t="shared" si="1"/>
        <v>5.1052600210000003</v>
      </c>
    </row>
    <row r="15" spans="1:8" x14ac:dyDescent="0.2">
      <c r="A15" s="22" t="s">
        <v>13</v>
      </c>
      <c r="B15" s="27">
        <f>SUM(B16:B17)</f>
        <v>10.324453999999999</v>
      </c>
      <c r="C15" s="27">
        <f>SUM(C16:C17)</f>
        <v>71.693999835</v>
      </c>
      <c r="D15" s="27">
        <f>SUM(D16:D17)</f>
        <v>0</v>
      </c>
      <c r="E15" s="24"/>
      <c r="F15" s="24"/>
      <c r="G15" s="24"/>
      <c r="H15" s="28">
        <f t="shared" si="1"/>
        <v>82.018453835000003</v>
      </c>
    </row>
    <row r="16" spans="1:8" x14ac:dyDescent="0.2">
      <c r="A16" s="26" t="s">
        <v>14</v>
      </c>
      <c r="B16" s="27">
        <v>10.322329999999999</v>
      </c>
      <c r="C16" s="27">
        <v>69.240537685000007</v>
      </c>
      <c r="D16" s="27"/>
      <c r="E16" s="24"/>
      <c r="F16" s="24"/>
      <c r="G16" s="24"/>
      <c r="H16" s="28">
        <f t="shared" si="1"/>
        <v>79.562867685000001</v>
      </c>
    </row>
    <row r="17" spans="1:8" ht="13.5" thickBot="1" x14ac:dyDescent="0.25">
      <c r="A17" s="30" t="s">
        <v>15</v>
      </c>
      <c r="B17" s="31">
        <v>2.124E-3</v>
      </c>
      <c r="C17" s="31">
        <v>2.45346215</v>
      </c>
      <c r="D17" s="31"/>
      <c r="E17" s="32"/>
      <c r="F17" s="32"/>
      <c r="G17" s="32"/>
      <c r="H17" s="33">
        <f t="shared" si="1"/>
        <v>2.4555861499999998</v>
      </c>
    </row>
    <row r="18" spans="1:8" x14ac:dyDescent="0.2">
      <c r="A18" s="17" t="s">
        <v>16</v>
      </c>
      <c r="B18" s="34">
        <f t="shared" ref="B18:G18" si="2">SUM(B19:B26)</f>
        <v>2175.6264314339787</v>
      </c>
      <c r="C18" s="34">
        <f t="shared" si="2"/>
        <v>20.245611603499999</v>
      </c>
      <c r="D18" s="34">
        <f t="shared" si="2"/>
        <v>42.184398316971993</v>
      </c>
      <c r="E18" s="34">
        <f t="shared" si="2"/>
        <v>138.62928118134201</v>
      </c>
      <c r="F18" s="34">
        <f t="shared" si="2"/>
        <v>23.948166625534</v>
      </c>
      <c r="G18" s="35">
        <f t="shared" si="2"/>
        <v>9.2071445868000001</v>
      </c>
      <c r="H18" s="21">
        <f t="shared" si="1"/>
        <v>2409.8410337481268</v>
      </c>
    </row>
    <row r="19" spans="1:8" x14ac:dyDescent="0.2">
      <c r="A19" s="22" t="s">
        <v>17</v>
      </c>
      <c r="B19" s="23">
        <v>855.99826540685751</v>
      </c>
      <c r="C19" s="23"/>
      <c r="D19" s="23"/>
      <c r="E19" s="36"/>
      <c r="F19" s="36"/>
      <c r="G19" s="36"/>
      <c r="H19" s="25">
        <f t="shared" si="1"/>
        <v>855.99826540685751</v>
      </c>
    </row>
    <row r="20" spans="1:8" x14ac:dyDescent="0.2">
      <c r="A20" s="22" t="s">
        <v>18</v>
      </c>
      <c r="B20" s="27"/>
      <c r="C20" s="27"/>
      <c r="D20" s="27">
        <v>33.226999999999997</v>
      </c>
      <c r="E20" s="27"/>
      <c r="F20" s="27"/>
      <c r="G20" s="27"/>
      <c r="H20" s="28">
        <f t="shared" si="1"/>
        <v>33.226999999999997</v>
      </c>
    </row>
    <row r="21" spans="1:8" x14ac:dyDescent="0.2">
      <c r="A21" s="22" t="s">
        <v>19</v>
      </c>
      <c r="B21" s="27">
        <v>1303.1679262423213</v>
      </c>
      <c r="C21" s="27">
        <v>20.245611603499999</v>
      </c>
      <c r="D21" s="27">
        <v>6.4480528972000004E-2</v>
      </c>
      <c r="E21" s="24"/>
      <c r="F21" s="27">
        <v>23.795543862363999</v>
      </c>
      <c r="G21" s="37"/>
      <c r="H21" s="28">
        <f t="shared" si="1"/>
        <v>1347.2735622371572</v>
      </c>
    </row>
    <row r="22" spans="1:8" x14ac:dyDescent="0.2">
      <c r="A22" s="22" t="s">
        <v>59</v>
      </c>
      <c r="B22" s="27">
        <v>16.460239784799999</v>
      </c>
      <c r="C22" s="27"/>
      <c r="D22" s="27"/>
      <c r="E22" s="24"/>
      <c r="F22" s="24"/>
      <c r="G22" s="24"/>
      <c r="H22" s="28">
        <f t="shared" si="1"/>
        <v>16.460239784799999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138.62928118134201</v>
      </c>
      <c r="F24" s="27">
        <v>0.15262276317000001</v>
      </c>
      <c r="G24" s="27"/>
      <c r="H24" s="28">
        <f t="shared" si="1"/>
        <v>138.78190394451201</v>
      </c>
    </row>
    <row r="25" spans="1:8" x14ac:dyDescent="0.2">
      <c r="A25" s="22" t="s">
        <v>61</v>
      </c>
      <c r="B25" s="27"/>
      <c r="C25" s="27"/>
      <c r="D25" s="27">
        <v>8.8929177880000001</v>
      </c>
      <c r="E25" s="27"/>
      <c r="F25" s="27"/>
      <c r="G25" s="27">
        <v>9.2071445868000001</v>
      </c>
      <c r="H25" s="28">
        <f t="shared" si="1"/>
        <v>18.1000623748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2.9290560000000001</v>
      </c>
      <c r="C27" s="34">
        <f>SUM(C28:C36)</f>
        <v>878.20442167499994</v>
      </c>
      <c r="D27" s="34">
        <f>SUM(D28:D36)</f>
        <v>313.297203008</v>
      </c>
      <c r="E27" s="43"/>
      <c r="F27" s="43"/>
      <c r="G27" s="44"/>
      <c r="H27" s="21">
        <f t="shared" si="1"/>
        <v>1194.430680683</v>
      </c>
    </row>
    <row r="28" spans="1:8" x14ac:dyDescent="0.2">
      <c r="A28" s="22" t="s">
        <v>20</v>
      </c>
      <c r="B28" s="36"/>
      <c r="C28" s="23">
        <v>782.16319699999997</v>
      </c>
      <c r="D28" s="45"/>
      <c r="E28" s="24"/>
      <c r="F28" s="24"/>
      <c r="G28" s="24"/>
      <c r="H28" s="25">
        <f t="shared" si="1"/>
        <v>782.16319699999997</v>
      </c>
    </row>
    <row r="29" spans="1:8" x14ac:dyDescent="0.2">
      <c r="A29" s="22" t="s">
        <v>21</v>
      </c>
      <c r="B29" s="24"/>
      <c r="C29" s="27">
        <v>96.032317199999994</v>
      </c>
      <c r="D29" s="27">
        <v>47.704431827999997</v>
      </c>
      <c r="E29" s="24"/>
      <c r="F29" s="24"/>
      <c r="G29" s="24"/>
      <c r="H29" s="28">
        <f t="shared" si="1"/>
        <v>143.73674902799999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265.59001855399998</v>
      </c>
      <c r="E31" s="24"/>
      <c r="F31" s="24"/>
      <c r="G31" s="24"/>
      <c r="H31" s="28">
        <f t="shared" si="1"/>
        <v>265.59001855399998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8.9074749999999998E-3</v>
      </c>
      <c r="D33" s="27">
        <v>2.7526260000000002E-3</v>
      </c>
      <c r="E33" s="24"/>
      <c r="F33" s="24"/>
      <c r="G33" s="24"/>
      <c r="H33" s="28">
        <f t="shared" si="1"/>
        <v>1.1660100999999999E-2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2.5499909999999999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0.37906499999999999</v>
      </c>
      <c r="C36" s="31"/>
      <c r="D36" s="31"/>
      <c r="E36" s="32"/>
      <c r="F36" s="32"/>
      <c r="G36" s="32"/>
      <c r="H36" s="33">
        <f t="shared" si="1"/>
        <v>0.37906499999999999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384.36012914687501</v>
      </c>
      <c r="D38" s="34">
        <f>SUM(D39:D43)</f>
        <v>18.678724334000002</v>
      </c>
      <c r="E38" s="43"/>
      <c r="F38" s="43"/>
      <c r="G38" s="44"/>
      <c r="H38" s="52">
        <f t="shared" si="1"/>
        <v>403.03885348087499</v>
      </c>
    </row>
    <row r="39" spans="1:8" x14ac:dyDescent="0.2">
      <c r="A39" s="22" t="s">
        <v>25</v>
      </c>
      <c r="B39" s="23"/>
      <c r="C39" s="23">
        <v>305.18371357500001</v>
      </c>
      <c r="D39" s="23"/>
      <c r="E39" s="24"/>
      <c r="F39" s="24"/>
      <c r="G39" s="24"/>
      <c r="H39" s="25">
        <f t="shared" si="1"/>
        <v>305.18371357500001</v>
      </c>
    </row>
    <row r="40" spans="1:8" x14ac:dyDescent="0.2">
      <c r="A40" s="22" t="s">
        <v>70</v>
      </c>
      <c r="B40" s="23"/>
      <c r="C40" s="23">
        <v>0.28664620000000002</v>
      </c>
      <c r="D40" s="23">
        <v>0.17958672000000001</v>
      </c>
      <c r="E40" s="24"/>
      <c r="F40" s="24"/>
      <c r="G40" s="24"/>
      <c r="H40" s="25">
        <f t="shared" si="1"/>
        <v>0.46623292000000005</v>
      </c>
    </row>
    <row r="41" spans="1:8" x14ac:dyDescent="0.2">
      <c r="A41" s="22" t="s">
        <v>26</v>
      </c>
      <c r="B41" s="27"/>
      <c r="C41" s="27">
        <v>2.9314949999999999E-2</v>
      </c>
      <c r="D41" s="27">
        <v>0.207516174</v>
      </c>
      <c r="E41" s="24"/>
      <c r="F41" s="24"/>
      <c r="G41" s="24"/>
      <c r="H41" s="28">
        <f t="shared" si="1"/>
        <v>0.236831124</v>
      </c>
    </row>
    <row r="42" spans="1:8" x14ac:dyDescent="0.2">
      <c r="A42" s="22" t="s">
        <v>69</v>
      </c>
      <c r="B42" s="24"/>
      <c r="C42" s="27">
        <v>78.853544446875006</v>
      </c>
      <c r="D42" s="27">
        <v>18.29162144</v>
      </c>
      <c r="E42" s="24"/>
      <c r="F42" s="24"/>
      <c r="G42" s="24"/>
      <c r="H42" s="28">
        <f t="shared" si="1"/>
        <v>97.145165886875006</v>
      </c>
    </row>
    <row r="43" spans="1:8" ht="13.5" thickBot="1" x14ac:dyDescent="0.25">
      <c r="A43" s="22" t="s">
        <v>71</v>
      </c>
      <c r="B43" s="27"/>
      <c r="C43" s="27">
        <v>6.9099749999999996E-3</v>
      </c>
      <c r="D43" s="27"/>
      <c r="E43" s="24"/>
      <c r="F43" s="24"/>
      <c r="G43" s="24"/>
      <c r="H43" s="28">
        <f t="shared" si="1"/>
        <v>6.9099749999999996E-3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53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24912.374069480804</v>
      </c>
      <c r="C7" s="15">
        <f t="shared" si="0"/>
        <v>2327.9907647851201</v>
      </c>
      <c r="D7" s="15">
        <f t="shared" si="0"/>
        <v>803.60112792213215</v>
      </c>
      <c r="E7" s="15">
        <f t="shared" si="0"/>
        <v>0</v>
      </c>
      <c r="F7" s="15">
        <f t="shared" si="0"/>
        <v>156.93286630865887</v>
      </c>
      <c r="G7" s="15">
        <f t="shared" si="0"/>
        <v>3.6493303572000002</v>
      </c>
      <c r="H7" s="16">
        <f>SUM(B7:G7)</f>
        <v>28204.548158853915</v>
      </c>
    </row>
    <row r="8" spans="1:8" x14ac:dyDescent="0.2">
      <c r="A8" s="17" t="s">
        <v>6</v>
      </c>
      <c r="B8" s="18">
        <f>SUM(B9,B15)</f>
        <v>23110.385468457003</v>
      </c>
      <c r="C8" s="18">
        <f>SUM(C9,C15)</f>
        <v>1144.4718229694786</v>
      </c>
      <c r="D8" s="18">
        <f>SUM(D9,D15)</f>
        <v>93.238750292390378</v>
      </c>
      <c r="E8" s="19"/>
      <c r="F8" s="19"/>
      <c r="G8" s="20"/>
      <c r="H8" s="21">
        <f t="shared" ref="H8:H44" si="1">SUM(B8:G8)</f>
        <v>24348.096041718873</v>
      </c>
    </row>
    <row r="9" spans="1:8" x14ac:dyDescent="0.2">
      <c r="A9" s="22" t="s">
        <v>7</v>
      </c>
      <c r="B9" s="23">
        <f>SUM(B10:B14)</f>
        <v>23098.723774097005</v>
      </c>
      <c r="C9" s="23">
        <f>SUM(C10:C14)</f>
        <v>107.92024973447869</v>
      </c>
      <c r="D9" s="23">
        <f>SUM(D10:D14)</f>
        <v>93.238750292390378</v>
      </c>
      <c r="E9" s="24"/>
      <c r="F9" s="24"/>
      <c r="G9" s="24"/>
      <c r="H9" s="25">
        <f t="shared" si="1"/>
        <v>23299.882774123875</v>
      </c>
    </row>
    <row r="10" spans="1:8" x14ac:dyDescent="0.2">
      <c r="A10" s="26" t="s">
        <v>8</v>
      </c>
      <c r="B10" s="27">
        <v>14298.665967017685</v>
      </c>
      <c r="C10" s="27">
        <v>3.6991722470665698</v>
      </c>
      <c r="D10" s="27">
        <v>54.928417497178721</v>
      </c>
      <c r="E10" s="24"/>
      <c r="F10" s="24"/>
      <c r="G10" s="24"/>
      <c r="H10" s="28">
        <f t="shared" si="1"/>
        <v>14357.29355676193</v>
      </c>
    </row>
    <row r="11" spans="1:8" x14ac:dyDescent="0.2">
      <c r="A11" s="26" t="s">
        <v>9</v>
      </c>
      <c r="B11" s="27">
        <v>5907.3354595002365</v>
      </c>
      <c r="C11" s="27">
        <v>4.9940126193793111</v>
      </c>
      <c r="D11" s="27">
        <v>12.528276583817904</v>
      </c>
      <c r="E11" s="24"/>
      <c r="F11" s="24"/>
      <c r="G11" s="24"/>
      <c r="H11" s="28">
        <f t="shared" si="1"/>
        <v>5924.8577487034345</v>
      </c>
    </row>
    <row r="12" spans="1:8" x14ac:dyDescent="0.2">
      <c r="A12" s="26" t="s">
        <v>10</v>
      </c>
      <c r="B12" s="27">
        <v>1606.4981145790839</v>
      </c>
      <c r="C12" s="29">
        <v>10.444047468032819</v>
      </c>
      <c r="D12" s="27">
        <v>12.679382717393747</v>
      </c>
      <c r="E12" s="24"/>
      <c r="F12" s="24"/>
      <c r="G12" s="24"/>
      <c r="H12" s="28">
        <f t="shared" si="1"/>
        <v>1629.6215447645104</v>
      </c>
    </row>
    <row r="13" spans="1:8" x14ac:dyDescent="0.2">
      <c r="A13" s="26" t="s">
        <v>11</v>
      </c>
      <c r="B13" s="27">
        <v>1279.7219970000001</v>
      </c>
      <c r="C13" s="27">
        <v>88.772110674999993</v>
      </c>
      <c r="D13" s="27">
        <v>13.050625708</v>
      </c>
      <c r="E13" s="24"/>
      <c r="F13" s="24"/>
      <c r="G13" s="24"/>
      <c r="H13" s="28">
        <f t="shared" si="1"/>
        <v>1381.5447333830002</v>
      </c>
    </row>
    <row r="14" spans="1:8" x14ac:dyDescent="0.2">
      <c r="A14" s="26" t="s">
        <v>12</v>
      </c>
      <c r="B14" s="27">
        <v>6.5022359999999999</v>
      </c>
      <c r="C14" s="27">
        <v>1.0906725000000001E-2</v>
      </c>
      <c r="D14" s="27">
        <v>5.2047785999999999E-2</v>
      </c>
      <c r="E14" s="24"/>
      <c r="F14" s="24"/>
      <c r="G14" s="24"/>
      <c r="H14" s="28">
        <f t="shared" si="1"/>
        <v>6.565190511</v>
      </c>
    </row>
    <row r="15" spans="1:8" x14ac:dyDescent="0.2">
      <c r="A15" s="22" t="s">
        <v>13</v>
      </c>
      <c r="B15" s="27">
        <f>SUM(B16:B17)</f>
        <v>11.66169436</v>
      </c>
      <c r="C15" s="27">
        <f>SUM(C16:C17)</f>
        <v>1036.551573235</v>
      </c>
      <c r="D15" s="27">
        <f>SUM(D16:D17)</f>
        <v>0</v>
      </c>
      <c r="E15" s="24"/>
      <c r="F15" s="24"/>
      <c r="G15" s="24"/>
      <c r="H15" s="28">
        <f t="shared" si="1"/>
        <v>1048.2132675949999</v>
      </c>
    </row>
    <row r="16" spans="1:8" x14ac:dyDescent="0.2">
      <c r="A16" s="26" t="s">
        <v>14</v>
      </c>
      <c r="B16" s="27">
        <v>11.660945359999999</v>
      </c>
      <c r="C16" s="27">
        <v>1034.5656095849999</v>
      </c>
      <c r="D16" s="27"/>
      <c r="E16" s="24"/>
      <c r="F16" s="24"/>
      <c r="G16" s="24"/>
      <c r="H16" s="28">
        <f t="shared" si="1"/>
        <v>1046.2265549449999</v>
      </c>
    </row>
    <row r="17" spans="1:8" ht="13.5" thickBot="1" x14ac:dyDescent="0.25">
      <c r="A17" s="30" t="s">
        <v>15</v>
      </c>
      <c r="B17" s="31">
        <v>7.4899999999999999E-4</v>
      </c>
      <c r="C17" s="31">
        <v>1.98596365</v>
      </c>
      <c r="D17" s="31"/>
      <c r="E17" s="32"/>
      <c r="F17" s="32"/>
      <c r="G17" s="32"/>
      <c r="H17" s="33">
        <f t="shared" si="1"/>
        <v>1.9867126500000001</v>
      </c>
    </row>
    <row r="18" spans="1:8" x14ac:dyDescent="0.2">
      <c r="A18" s="17" t="s">
        <v>16</v>
      </c>
      <c r="B18" s="34">
        <f t="shared" ref="B18:G18" si="2">SUM(B19:B26)</f>
        <v>1798.4908810238028</v>
      </c>
      <c r="C18" s="34">
        <f t="shared" si="2"/>
        <v>18.075961417203821</v>
      </c>
      <c r="D18" s="34">
        <f t="shared" si="2"/>
        <v>385.62006146174173</v>
      </c>
      <c r="E18" s="34">
        <f t="shared" si="2"/>
        <v>0</v>
      </c>
      <c r="F18" s="34">
        <f t="shared" si="2"/>
        <v>156.93286630865887</v>
      </c>
      <c r="G18" s="35">
        <f t="shared" si="2"/>
        <v>3.6493303572000002</v>
      </c>
      <c r="H18" s="21">
        <f t="shared" si="1"/>
        <v>2362.7691005686074</v>
      </c>
    </row>
    <row r="19" spans="1:8" x14ac:dyDescent="0.2">
      <c r="A19" s="22" t="s">
        <v>17</v>
      </c>
      <c r="B19" s="23">
        <v>902.67529544600291</v>
      </c>
      <c r="C19" s="23"/>
      <c r="D19" s="23"/>
      <c r="E19" s="36"/>
      <c r="F19" s="36"/>
      <c r="G19" s="36"/>
      <c r="H19" s="25">
        <f t="shared" si="1"/>
        <v>902.67529544600291</v>
      </c>
    </row>
    <row r="20" spans="1:8" x14ac:dyDescent="0.2">
      <c r="A20" s="22" t="s">
        <v>18</v>
      </c>
      <c r="B20" s="27"/>
      <c r="C20" s="27"/>
      <c r="D20" s="27">
        <v>369.52578432384939</v>
      </c>
      <c r="E20" s="27"/>
      <c r="F20" s="27"/>
      <c r="G20" s="27"/>
      <c r="H20" s="28">
        <f t="shared" si="1"/>
        <v>369.52578432384939</v>
      </c>
    </row>
    <row r="21" spans="1:8" x14ac:dyDescent="0.2">
      <c r="A21" s="22" t="s">
        <v>19</v>
      </c>
      <c r="B21" s="27">
        <v>875.57885293000004</v>
      </c>
      <c r="C21" s="27">
        <v>18.075961417203821</v>
      </c>
      <c r="D21" s="27">
        <v>3.9766318923136297E-3</v>
      </c>
      <c r="E21" s="24"/>
      <c r="F21" s="27">
        <v>156.93286630865887</v>
      </c>
      <c r="G21" s="37"/>
      <c r="H21" s="28">
        <f t="shared" si="1"/>
        <v>1050.5916572877552</v>
      </c>
    </row>
    <row r="22" spans="1:8" x14ac:dyDescent="0.2">
      <c r="A22" s="22" t="s">
        <v>59</v>
      </c>
      <c r="B22" s="27">
        <v>20.2367326478</v>
      </c>
      <c r="C22" s="27"/>
      <c r="D22" s="27"/>
      <c r="E22" s="24"/>
      <c r="F22" s="24"/>
      <c r="G22" s="24"/>
      <c r="H22" s="28">
        <f t="shared" si="1"/>
        <v>20.2367326478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/>
      <c r="F24" s="27"/>
      <c r="G24" s="27"/>
      <c r="H24" s="28">
        <f t="shared" si="1"/>
        <v>0</v>
      </c>
    </row>
    <row r="25" spans="1:8" x14ac:dyDescent="0.2">
      <c r="A25" s="22" t="s">
        <v>61</v>
      </c>
      <c r="B25" s="27"/>
      <c r="C25" s="27"/>
      <c r="D25" s="27">
        <v>16.090300505999998</v>
      </c>
      <c r="E25" s="27"/>
      <c r="F25" s="27"/>
      <c r="G25" s="27">
        <v>3.6493303572000002</v>
      </c>
      <c r="H25" s="28">
        <f t="shared" si="1"/>
        <v>19.739630863199999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3.0835379999999999</v>
      </c>
      <c r="C27" s="34">
        <f>SUM(C28:C36)</f>
        <v>869.17156872500004</v>
      </c>
      <c r="D27" s="34">
        <f>SUM(D28:D36)</f>
        <v>300.670725468</v>
      </c>
      <c r="E27" s="43"/>
      <c r="F27" s="43"/>
      <c r="G27" s="44"/>
      <c r="H27" s="21">
        <f t="shared" si="1"/>
        <v>1172.9258321930001</v>
      </c>
    </row>
    <row r="28" spans="1:8" x14ac:dyDescent="0.2">
      <c r="A28" s="22" t="s">
        <v>20</v>
      </c>
      <c r="B28" s="36"/>
      <c r="C28" s="23">
        <v>729.089250075</v>
      </c>
      <c r="D28" s="45"/>
      <c r="E28" s="24"/>
      <c r="F28" s="24"/>
      <c r="G28" s="24"/>
      <c r="H28" s="25">
        <f t="shared" si="1"/>
        <v>729.089250075</v>
      </c>
    </row>
    <row r="29" spans="1:8" x14ac:dyDescent="0.2">
      <c r="A29" s="22" t="s">
        <v>21</v>
      </c>
      <c r="B29" s="24"/>
      <c r="C29" s="27">
        <v>138.0469272</v>
      </c>
      <c r="D29" s="27">
        <v>54.861944231999999</v>
      </c>
      <c r="E29" s="24"/>
      <c r="F29" s="24"/>
      <c r="G29" s="24"/>
      <c r="H29" s="28">
        <f t="shared" si="1"/>
        <v>192.90887143200001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245.17976969</v>
      </c>
      <c r="E31" s="24"/>
      <c r="F31" s="24"/>
      <c r="G31" s="24"/>
      <c r="H31" s="28">
        <f t="shared" si="1"/>
        <v>245.17976969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2.0353914500000001</v>
      </c>
      <c r="D33" s="27">
        <v>0.62901154599999998</v>
      </c>
      <c r="E33" s="24"/>
      <c r="F33" s="24"/>
      <c r="G33" s="24"/>
      <c r="H33" s="28">
        <f t="shared" si="1"/>
        <v>2.6644029960000002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2.5750449999999998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0.50849299999999997</v>
      </c>
      <c r="C36" s="31"/>
      <c r="D36" s="31"/>
      <c r="E36" s="32"/>
      <c r="F36" s="32"/>
      <c r="G36" s="32"/>
      <c r="H36" s="33">
        <f t="shared" si="1"/>
        <v>0.50849299999999997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0.41418199999999999</v>
      </c>
      <c r="C38" s="34">
        <f>SUM(C39:C43)</f>
        <v>296.27141167343751</v>
      </c>
      <c r="D38" s="34">
        <f>SUM(D39:D43)</f>
        <v>24.071590700000002</v>
      </c>
      <c r="E38" s="43"/>
      <c r="F38" s="43"/>
      <c r="G38" s="44"/>
      <c r="H38" s="52">
        <f t="shared" si="1"/>
        <v>320.7571843734375</v>
      </c>
    </row>
    <row r="39" spans="1:8" x14ac:dyDescent="0.2">
      <c r="A39" s="22" t="s">
        <v>25</v>
      </c>
      <c r="B39" s="23"/>
      <c r="C39" s="23">
        <v>145.78498475000001</v>
      </c>
      <c r="D39" s="23"/>
      <c r="E39" s="24"/>
      <c r="F39" s="24"/>
      <c r="G39" s="24"/>
      <c r="H39" s="25">
        <f t="shared" si="1"/>
        <v>145.78498475000001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0.41418199999999999</v>
      </c>
      <c r="C41" s="27">
        <v>4.5471150000000002E-2</v>
      </c>
      <c r="D41" s="27">
        <v>4.7942239999999997E-2</v>
      </c>
      <c r="E41" s="24"/>
      <c r="F41" s="24"/>
      <c r="G41" s="24"/>
      <c r="H41" s="28">
        <f t="shared" si="1"/>
        <v>0.50759538999999998</v>
      </c>
    </row>
    <row r="42" spans="1:8" x14ac:dyDescent="0.2">
      <c r="A42" s="22" t="s">
        <v>69</v>
      </c>
      <c r="B42" s="24"/>
      <c r="C42" s="27">
        <v>150.2367777734375</v>
      </c>
      <c r="D42" s="27">
        <v>24.02364846</v>
      </c>
      <c r="E42" s="24"/>
      <c r="F42" s="24"/>
      <c r="G42" s="24"/>
      <c r="H42" s="28">
        <f t="shared" si="1"/>
        <v>174.2604262334375</v>
      </c>
    </row>
    <row r="43" spans="1:8" ht="13.5" thickBot="1" x14ac:dyDescent="0.25">
      <c r="A43" s="22" t="s">
        <v>71</v>
      </c>
      <c r="B43" s="27"/>
      <c r="C43" s="27">
        <v>0.204178</v>
      </c>
      <c r="D43" s="27"/>
      <c r="E43" s="24"/>
      <c r="F43" s="24"/>
      <c r="G43" s="24"/>
      <c r="H43" s="28">
        <f t="shared" si="1"/>
        <v>0.204178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88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17447.166746538445</v>
      </c>
      <c r="C7" s="15">
        <f t="shared" si="0"/>
        <v>1400.773873524367</v>
      </c>
      <c r="D7" s="15">
        <f t="shared" si="0"/>
        <v>462.19145244659472</v>
      </c>
      <c r="E7" s="15">
        <f t="shared" si="0"/>
        <v>128.99670633771402</v>
      </c>
      <c r="F7" s="15">
        <f t="shared" si="0"/>
        <v>4.3782576668440001</v>
      </c>
      <c r="G7" s="15">
        <f t="shared" si="0"/>
        <v>9.2484437088</v>
      </c>
      <c r="H7" s="16">
        <f>SUM(B7:G7)</f>
        <v>19452.755480222764</v>
      </c>
    </row>
    <row r="8" spans="1:8" x14ac:dyDescent="0.2">
      <c r="A8" s="17" t="s">
        <v>6</v>
      </c>
      <c r="B8" s="18">
        <f>SUM(B9,B15)</f>
        <v>15623.068517106407</v>
      </c>
      <c r="C8" s="18">
        <f>SUM(C9,C15)</f>
        <v>103.94893154908976</v>
      </c>
      <c r="D8" s="18">
        <f>SUM(D9,D15)</f>
        <v>78.294712624420711</v>
      </c>
      <c r="E8" s="19"/>
      <c r="F8" s="19"/>
      <c r="G8" s="20"/>
      <c r="H8" s="21">
        <f t="shared" ref="H8:H44" si="1">SUM(B8:G8)</f>
        <v>15805.312161279917</v>
      </c>
    </row>
    <row r="9" spans="1:8" x14ac:dyDescent="0.2">
      <c r="A9" s="22" t="s">
        <v>7</v>
      </c>
      <c r="B9" s="23">
        <f>SUM(B10:B14)</f>
        <v>15604.024901106406</v>
      </c>
      <c r="C9" s="23">
        <f>SUM(C10:C14)</f>
        <v>85.066858604371006</v>
      </c>
      <c r="D9" s="23">
        <f>SUM(D10:D14)</f>
        <v>78.294712624420711</v>
      </c>
      <c r="E9" s="24"/>
      <c r="F9" s="24"/>
      <c r="G9" s="24"/>
      <c r="H9" s="25">
        <f t="shared" si="1"/>
        <v>15767.386472335196</v>
      </c>
    </row>
    <row r="10" spans="1:8" x14ac:dyDescent="0.2">
      <c r="A10" s="26" t="s">
        <v>8</v>
      </c>
      <c r="B10" s="27">
        <v>6859.1339446695301</v>
      </c>
      <c r="C10" s="27">
        <v>4.5926255292122828</v>
      </c>
      <c r="D10" s="27">
        <v>29.449574891355162</v>
      </c>
      <c r="E10" s="24"/>
      <c r="F10" s="24"/>
      <c r="G10" s="24"/>
      <c r="H10" s="28">
        <f t="shared" si="1"/>
        <v>6893.1761450900976</v>
      </c>
    </row>
    <row r="11" spans="1:8" x14ac:dyDescent="0.2">
      <c r="A11" s="26" t="s">
        <v>9</v>
      </c>
      <c r="B11" s="27">
        <v>5310.1584740407443</v>
      </c>
      <c r="C11" s="27">
        <v>27.617220670172802</v>
      </c>
      <c r="D11" s="27">
        <v>18.458755894761023</v>
      </c>
      <c r="E11" s="24"/>
      <c r="F11" s="24"/>
      <c r="G11" s="24"/>
      <c r="H11" s="28">
        <f t="shared" si="1"/>
        <v>5356.2344506056788</v>
      </c>
    </row>
    <row r="12" spans="1:8" x14ac:dyDescent="0.2">
      <c r="A12" s="26" t="s">
        <v>10</v>
      </c>
      <c r="B12" s="27">
        <v>1873.3022073961315</v>
      </c>
      <c r="C12" s="29">
        <v>2.0131348049859104</v>
      </c>
      <c r="D12" s="27">
        <v>20.180572602304533</v>
      </c>
      <c r="E12" s="24"/>
      <c r="F12" s="24"/>
      <c r="G12" s="24"/>
      <c r="H12" s="28">
        <f t="shared" si="1"/>
        <v>1895.4959148034218</v>
      </c>
    </row>
    <row r="13" spans="1:8" x14ac:dyDescent="0.2">
      <c r="A13" s="26" t="s">
        <v>11</v>
      </c>
      <c r="B13" s="27">
        <v>1555.8396720000001</v>
      </c>
      <c r="C13" s="27">
        <v>50.842258225000002</v>
      </c>
      <c r="D13" s="27">
        <v>10.155044935999999</v>
      </c>
      <c r="E13" s="24"/>
      <c r="F13" s="24"/>
      <c r="G13" s="24"/>
      <c r="H13" s="28">
        <f t="shared" si="1"/>
        <v>1616.8369751610001</v>
      </c>
    </row>
    <row r="14" spans="1:8" x14ac:dyDescent="0.2">
      <c r="A14" s="26" t="s">
        <v>12</v>
      </c>
      <c r="B14" s="27">
        <v>5.5906029999999998</v>
      </c>
      <c r="C14" s="27">
        <v>1.6193749999999999E-3</v>
      </c>
      <c r="D14" s="27">
        <v>5.0764299999999998E-2</v>
      </c>
      <c r="E14" s="24"/>
      <c r="F14" s="24"/>
      <c r="G14" s="24"/>
      <c r="H14" s="28">
        <f t="shared" si="1"/>
        <v>5.6429866749999995</v>
      </c>
    </row>
    <row r="15" spans="1:8" x14ac:dyDescent="0.2">
      <c r="A15" s="22" t="s">
        <v>13</v>
      </c>
      <c r="B15" s="27">
        <f>SUM(B16:B17)</f>
        <v>19.043616</v>
      </c>
      <c r="C15" s="27">
        <f>SUM(C16:C17)</f>
        <v>18.88207294471875</v>
      </c>
      <c r="D15" s="27">
        <f>SUM(D16:D17)</f>
        <v>0</v>
      </c>
      <c r="E15" s="24"/>
      <c r="F15" s="24"/>
      <c r="G15" s="24"/>
      <c r="H15" s="28">
        <f t="shared" si="1"/>
        <v>37.92568894471875</v>
      </c>
    </row>
    <row r="16" spans="1:8" x14ac:dyDescent="0.2">
      <c r="A16" s="26" t="s">
        <v>14</v>
      </c>
      <c r="B16" s="27">
        <v>19.041573</v>
      </c>
      <c r="C16" s="27">
        <v>15.83782946971875</v>
      </c>
      <c r="D16" s="27"/>
      <c r="E16" s="24"/>
      <c r="F16" s="24"/>
      <c r="G16" s="24"/>
      <c r="H16" s="28">
        <f t="shared" si="1"/>
        <v>34.879402469718748</v>
      </c>
    </row>
    <row r="17" spans="1:8" ht="13.5" thickBot="1" x14ac:dyDescent="0.25">
      <c r="A17" s="30" t="s">
        <v>15</v>
      </c>
      <c r="B17" s="31">
        <v>2.0430000000000001E-3</v>
      </c>
      <c r="C17" s="31">
        <v>3.044243475</v>
      </c>
      <c r="D17" s="31"/>
      <c r="E17" s="32"/>
      <c r="F17" s="32"/>
      <c r="G17" s="32"/>
      <c r="H17" s="33">
        <f t="shared" si="1"/>
        <v>3.046286475</v>
      </c>
    </row>
    <row r="18" spans="1:8" x14ac:dyDescent="0.2">
      <c r="A18" s="17" t="s">
        <v>16</v>
      </c>
      <c r="B18" s="34">
        <f t="shared" ref="B18:G18" si="2">SUM(B19:B26)</f>
        <v>1821.3929444320388</v>
      </c>
      <c r="C18" s="34">
        <f t="shared" si="2"/>
        <v>19.881914240902134</v>
      </c>
      <c r="D18" s="34">
        <f t="shared" si="2"/>
        <v>50.393245706174</v>
      </c>
      <c r="E18" s="34">
        <f t="shared" si="2"/>
        <v>128.99670633771402</v>
      </c>
      <c r="F18" s="34">
        <f t="shared" si="2"/>
        <v>4.3782576668440001</v>
      </c>
      <c r="G18" s="35">
        <f t="shared" si="2"/>
        <v>9.2484437088</v>
      </c>
      <c r="H18" s="21">
        <f t="shared" si="1"/>
        <v>2034.2915120924731</v>
      </c>
    </row>
    <row r="19" spans="1:8" x14ac:dyDescent="0.2">
      <c r="A19" s="22" t="s">
        <v>17</v>
      </c>
      <c r="B19" s="23">
        <v>786.15159757103288</v>
      </c>
      <c r="C19" s="23"/>
      <c r="D19" s="23"/>
      <c r="E19" s="36"/>
      <c r="F19" s="36"/>
      <c r="G19" s="36"/>
      <c r="H19" s="25">
        <f t="shared" si="1"/>
        <v>786.15159757103288</v>
      </c>
    </row>
    <row r="20" spans="1:8" x14ac:dyDescent="0.2">
      <c r="A20" s="22" t="s">
        <v>18</v>
      </c>
      <c r="B20" s="27"/>
      <c r="C20" s="27"/>
      <c r="D20" s="27">
        <v>37.994999999999997</v>
      </c>
      <c r="E20" s="27"/>
      <c r="F20" s="27"/>
      <c r="G20" s="27"/>
      <c r="H20" s="28">
        <f t="shared" si="1"/>
        <v>37.994999999999997</v>
      </c>
    </row>
    <row r="21" spans="1:8" x14ac:dyDescent="0.2">
      <c r="A21" s="22" t="s">
        <v>19</v>
      </c>
      <c r="B21" s="27">
        <v>1018.9677355080059</v>
      </c>
      <c r="C21" s="27">
        <v>19.881914240902134</v>
      </c>
      <c r="D21" s="27">
        <v>3.6014302174E-2</v>
      </c>
      <c r="E21" s="24"/>
      <c r="F21" s="27">
        <v>4.117329577834</v>
      </c>
      <c r="G21" s="37"/>
      <c r="H21" s="28">
        <f t="shared" si="1"/>
        <v>1043.0029936289161</v>
      </c>
    </row>
    <row r="22" spans="1:8" x14ac:dyDescent="0.2">
      <c r="A22" s="22" t="s">
        <v>59</v>
      </c>
      <c r="B22" s="27">
        <v>16.273611353</v>
      </c>
      <c r="C22" s="27"/>
      <c r="D22" s="27"/>
      <c r="E22" s="24"/>
      <c r="F22" s="24"/>
      <c r="G22" s="24"/>
      <c r="H22" s="28">
        <f t="shared" si="1"/>
        <v>16.273611353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128.99670633771402</v>
      </c>
      <c r="F24" s="27">
        <v>0.26092808901000003</v>
      </c>
      <c r="G24" s="27"/>
      <c r="H24" s="28">
        <f t="shared" si="1"/>
        <v>129.25763442672402</v>
      </c>
    </row>
    <row r="25" spans="1:8" x14ac:dyDescent="0.2">
      <c r="A25" s="22" t="s">
        <v>61</v>
      </c>
      <c r="B25" s="27"/>
      <c r="C25" s="27"/>
      <c r="D25" s="27">
        <v>12.362231403999999</v>
      </c>
      <c r="E25" s="27"/>
      <c r="F25" s="27"/>
      <c r="G25" s="27">
        <v>9.2484437088</v>
      </c>
      <c r="H25" s="28">
        <f t="shared" si="1"/>
        <v>21.610675112799999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2.7052849999999999</v>
      </c>
      <c r="C27" s="34">
        <f>SUM(C28:C36)</f>
        <v>874.34877444999995</v>
      </c>
      <c r="D27" s="34">
        <f>SUM(D28:D36)</f>
        <v>313.81865026200001</v>
      </c>
      <c r="E27" s="43"/>
      <c r="F27" s="43"/>
      <c r="G27" s="44"/>
      <c r="H27" s="21">
        <f t="shared" si="1"/>
        <v>1190.872709712</v>
      </c>
    </row>
    <row r="28" spans="1:8" x14ac:dyDescent="0.2">
      <c r="A28" s="22" t="s">
        <v>20</v>
      </c>
      <c r="B28" s="36"/>
      <c r="C28" s="23">
        <v>779.47421807499995</v>
      </c>
      <c r="D28" s="45"/>
      <c r="E28" s="24"/>
      <c r="F28" s="24"/>
      <c r="G28" s="24"/>
      <c r="H28" s="25">
        <f t="shared" si="1"/>
        <v>779.47421807499995</v>
      </c>
    </row>
    <row r="29" spans="1:8" x14ac:dyDescent="0.2">
      <c r="A29" s="22" t="s">
        <v>21</v>
      </c>
      <c r="B29" s="24"/>
      <c r="C29" s="27">
        <v>94.865648899999997</v>
      </c>
      <c r="D29" s="27">
        <v>47.202456192</v>
      </c>
      <c r="E29" s="24"/>
      <c r="F29" s="24"/>
      <c r="G29" s="24"/>
      <c r="H29" s="28">
        <f t="shared" si="1"/>
        <v>142.068105092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266.61344144399999</v>
      </c>
      <c r="E31" s="24"/>
      <c r="F31" s="24"/>
      <c r="G31" s="24"/>
      <c r="H31" s="28">
        <f t="shared" si="1"/>
        <v>266.61344144399999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8.9074749999999998E-3</v>
      </c>
      <c r="D33" s="27">
        <v>2.7526260000000002E-3</v>
      </c>
      <c r="E33" s="24"/>
      <c r="F33" s="24"/>
      <c r="G33" s="24"/>
      <c r="H33" s="28">
        <f t="shared" si="1"/>
        <v>1.1660100999999999E-2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2.3353660000000001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0.369919</v>
      </c>
      <c r="C36" s="31"/>
      <c r="D36" s="31"/>
      <c r="E36" s="32"/>
      <c r="F36" s="32"/>
      <c r="G36" s="32"/>
      <c r="H36" s="33">
        <f t="shared" si="1"/>
        <v>0.369919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402.59425328437499</v>
      </c>
      <c r="D38" s="34">
        <f>SUM(D39:D43)</f>
        <v>19.684843854</v>
      </c>
      <c r="E38" s="43"/>
      <c r="F38" s="43"/>
      <c r="G38" s="44"/>
      <c r="H38" s="52">
        <f t="shared" si="1"/>
        <v>422.27909713837499</v>
      </c>
    </row>
    <row r="39" spans="1:8" x14ac:dyDescent="0.2">
      <c r="A39" s="22" t="s">
        <v>25</v>
      </c>
      <c r="B39" s="23"/>
      <c r="C39" s="23">
        <v>327.39614582500002</v>
      </c>
      <c r="D39" s="23"/>
      <c r="E39" s="24"/>
      <c r="F39" s="24"/>
      <c r="G39" s="24"/>
      <c r="H39" s="25">
        <f t="shared" si="1"/>
        <v>327.39614582500002</v>
      </c>
    </row>
    <row r="40" spans="1:8" x14ac:dyDescent="0.2">
      <c r="A40" s="22" t="s">
        <v>70</v>
      </c>
      <c r="B40" s="23"/>
      <c r="C40" s="23">
        <v>2.4621401500000002</v>
      </c>
      <c r="D40" s="23">
        <v>1.4822519999999999</v>
      </c>
      <c r="E40" s="24"/>
      <c r="F40" s="24"/>
      <c r="G40" s="24"/>
      <c r="H40" s="25">
        <f t="shared" si="1"/>
        <v>3.9443921500000001</v>
      </c>
    </row>
    <row r="41" spans="1:8" x14ac:dyDescent="0.2">
      <c r="A41" s="22" t="s">
        <v>26</v>
      </c>
      <c r="B41" s="27"/>
      <c r="C41" s="27">
        <v>3.5212225E-2</v>
      </c>
      <c r="D41" s="27">
        <v>0.220392754</v>
      </c>
      <c r="E41" s="24"/>
      <c r="F41" s="24"/>
      <c r="G41" s="24"/>
      <c r="H41" s="28">
        <f t="shared" si="1"/>
        <v>0.25560497900000001</v>
      </c>
    </row>
    <row r="42" spans="1:8" x14ac:dyDescent="0.2">
      <c r="A42" s="22" t="s">
        <v>69</v>
      </c>
      <c r="B42" s="24"/>
      <c r="C42" s="27">
        <v>72.693845109375005</v>
      </c>
      <c r="D42" s="27">
        <v>17.982199099999999</v>
      </c>
      <c r="E42" s="24"/>
      <c r="F42" s="24"/>
      <c r="G42" s="24"/>
      <c r="H42" s="28">
        <f t="shared" si="1"/>
        <v>90.676044209375007</v>
      </c>
    </row>
    <row r="43" spans="1:8" ht="13.5" thickBot="1" x14ac:dyDescent="0.25">
      <c r="A43" s="22" t="s">
        <v>71</v>
      </c>
      <c r="B43" s="27"/>
      <c r="C43" s="27">
        <v>6.9099749999999996E-3</v>
      </c>
      <c r="D43" s="27"/>
      <c r="E43" s="24"/>
      <c r="F43" s="24"/>
      <c r="G43" s="24"/>
      <c r="H43" s="28">
        <f t="shared" si="1"/>
        <v>6.9099749999999996E-3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89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14490.678251973814</v>
      </c>
      <c r="C7" s="15">
        <f t="shared" si="0"/>
        <v>1381.4470257375647</v>
      </c>
      <c r="D7" s="15">
        <f t="shared" si="0"/>
        <v>461.95667467979951</v>
      </c>
      <c r="E7" s="15">
        <f t="shared" si="0"/>
        <v>110.445640828276</v>
      </c>
      <c r="F7" s="15">
        <f t="shared" si="0"/>
        <v>0.15766275177</v>
      </c>
      <c r="G7" s="15">
        <f t="shared" si="0"/>
        <v>9.3549271871999995</v>
      </c>
      <c r="H7" s="16">
        <f>SUM(B7:G7)</f>
        <v>16454.040183158424</v>
      </c>
    </row>
    <row r="8" spans="1:8" x14ac:dyDescent="0.2">
      <c r="A8" s="17" t="s">
        <v>6</v>
      </c>
      <c r="B8" s="18">
        <f>SUM(B9,B15)</f>
        <v>12815.423135066374</v>
      </c>
      <c r="C8" s="18">
        <f>SUM(C9,C15)</f>
        <v>93.405817556141557</v>
      </c>
      <c r="D8" s="18">
        <f>SUM(D9,D15)</f>
        <v>73.382162365481506</v>
      </c>
      <c r="E8" s="19"/>
      <c r="F8" s="19"/>
      <c r="G8" s="20"/>
      <c r="H8" s="21">
        <f t="shared" ref="H8:H44" si="1">SUM(B8:G8)</f>
        <v>12982.211114987998</v>
      </c>
    </row>
    <row r="9" spans="1:8" x14ac:dyDescent="0.2">
      <c r="A9" s="22" t="s">
        <v>7</v>
      </c>
      <c r="B9" s="23">
        <f>SUM(B10:B14)</f>
        <v>12792.089485066374</v>
      </c>
      <c r="C9" s="23">
        <f>SUM(C10:C14)</f>
        <v>76.345043308641564</v>
      </c>
      <c r="D9" s="23">
        <f>SUM(D10:D14)</f>
        <v>73.382162365481506</v>
      </c>
      <c r="E9" s="24"/>
      <c r="F9" s="24"/>
      <c r="G9" s="24"/>
      <c r="H9" s="25">
        <f t="shared" si="1"/>
        <v>12941.816690740498</v>
      </c>
    </row>
    <row r="10" spans="1:8" x14ac:dyDescent="0.2">
      <c r="A10" s="26" t="s">
        <v>8</v>
      </c>
      <c r="B10" s="27">
        <v>5655.5267999603057</v>
      </c>
      <c r="C10" s="27">
        <v>3.9835364526367703</v>
      </c>
      <c r="D10" s="27">
        <v>30.001939601088189</v>
      </c>
      <c r="E10" s="24"/>
      <c r="F10" s="24"/>
      <c r="G10" s="24"/>
      <c r="H10" s="28">
        <f t="shared" si="1"/>
        <v>5689.5122760140312</v>
      </c>
    </row>
    <row r="11" spans="1:8" x14ac:dyDescent="0.2">
      <c r="A11" s="26" t="s">
        <v>9</v>
      </c>
      <c r="B11" s="27">
        <v>4089.1771612432713</v>
      </c>
      <c r="C11" s="27">
        <v>23.224243217300774</v>
      </c>
      <c r="D11" s="27">
        <v>15.832495430339241</v>
      </c>
      <c r="E11" s="24"/>
      <c r="F11" s="24"/>
      <c r="G11" s="24"/>
      <c r="H11" s="28">
        <f t="shared" si="1"/>
        <v>4128.2338998909108</v>
      </c>
    </row>
    <row r="12" spans="1:8" x14ac:dyDescent="0.2">
      <c r="A12" s="26" t="s">
        <v>10</v>
      </c>
      <c r="B12" s="27">
        <v>1597.6009638627966</v>
      </c>
      <c r="C12" s="29">
        <v>1.6448152637040174</v>
      </c>
      <c r="D12" s="27">
        <v>17.450974476054075</v>
      </c>
      <c r="E12" s="24"/>
      <c r="F12" s="24"/>
      <c r="G12" s="24"/>
      <c r="H12" s="28">
        <f t="shared" si="1"/>
        <v>1616.6967536025547</v>
      </c>
    </row>
    <row r="13" spans="1:8" x14ac:dyDescent="0.2">
      <c r="A13" s="26" t="s">
        <v>11</v>
      </c>
      <c r="B13" s="27">
        <v>1444.7601070000001</v>
      </c>
      <c r="C13" s="27">
        <v>47.490936374999997</v>
      </c>
      <c r="D13" s="27">
        <v>10.050187080000001</v>
      </c>
      <c r="E13" s="24"/>
      <c r="F13" s="24"/>
      <c r="G13" s="24"/>
      <c r="H13" s="28">
        <f t="shared" si="1"/>
        <v>1502.3012304550002</v>
      </c>
    </row>
    <row r="14" spans="1:8" x14ac:dyDescent="0.2">
      <c r="A14" s="26" t="s">
        <v>12</v>
      </c>
      <c r="B14" s="27">
        <v>5.0244530000000003</v>
      </c>
      <c r="C14" s="27">
        <v>1.5120000000000001E-3</v>
      </c>
      <c r="D14" s="27">
        <v>4.6565778000000002E-2</v>
      </c>
      <c r="E14" s="24"/>
      <c r="F14" s="24"/>
      <c r="G14" s="24"/>
      <c r="H14" s="28">
        <f t="shared" si="1"/>
        <v>5.072530778</v>
      </c>
    </row>
    <row r="15" spans="1:8" x14ac:dyDescent="0.2">
      <c r="A15" s="22" t="s">
        <v>13</v>
      </c>
      <c r="B15" s="27">
        <f>SUM(B16:B17)</f>
        <v>23.333650000000002</v>
      </c>
      <c r="C15" s="27">
        <f>SUM(C16:C17)</f>
        <v>17.060774247499999</v>
      </c>
      <c r="D15" s="27">
        <f>SUM(D16:D17)</f>
        <v>0</v>
      </c>
      <c r="E15" s="24"/>
      <c r="F15" s="24"/>
      <c r="G15" s="24"/>
      <c r="H15" s="28">
        <f t="shared" si="1"/>
        <v>40.394424247499998</v>
      </c>
    </row>
    <row r="16" spans="1:8" x14ac:dyDescent="0.2">
      <c r="A16" s="26" t="s">
        <v>14</v>
      </c>
      <c r="B16" s="27">
        <v>23.332609000000001</v>
      </c>
      <c r="C16" s="27">
        <v>15.3084972475</v>
      </c>
      <c r="D16" s="27"/>
      <c r="E16" s="24"/>
      <c r="F16" s="24"/>
      <c r="G16" s="24"/>
      <c r="H16" s="28">
        <f t="shared" si="1"/>
        <v>38.641106247500005</v>
      </c>
    </row>
    <row r="17" spans="1:8" ht="13.5" thickBot="1" x14ac:dyDescent="0.25">
      <c r="A17" s="30" t="s">
        <v>15</v>
      </c>
      <c r="B17" s="31">
        <v>1.041E-3</v>
      </c>
      <c r="C17" s="31">
        <v>1.7522770000000001</v>
      </c>
      <c r="D17" s="31"/>
      <c r="E17" s="32"/>
      <c r="F17" s="32"/>
      <c r="G17" s="32"/>
      <c r="H17" s="33">
        <f t="shared" si="1"/>
        <v>1.7533180000000002</v>
      </c>
    </row>
    <row r="18" spans="1:8" x14ac:dyDescent="0.2">
      <c r="A18" s="17" t="s">
        <v>16</v>
      </c>
      <c r="B18" s="34">
        <f t="shared" ref="B18:G18" si="2">SUM(B19:B26)</f>
        <v>1672.1389789074408</v>
      </c>
      <c r="C18" s="34">
        <f t="shared" si="2"/>
        <v>12.099451025173257</v>
      </c>
      <c r="D18" s="34">
        <f t="shared" si="2"/>
        <v>50.951224520317993</v>
      </c>
      <c r="E18" s="34">
        <f t="shared" si="2"/>
        <v>110.445640828276</v>
      </c>
      <c r="F18" s="34">
        <f t="shared" si="2"/>
        <v>0.15766275177</v>
      </c>
      <c r="G18" s="35">
        <f t="shared" si="2"/>
        <v>9.3549271871999995</v>
      </c>
      <c r="H18" s="21">
        <f t="shared" si="1"/>
        <v>1855.1478852201781</v>
      </c>
    </row>
    <row r="19" spans="1:8" x14ac:dyDescent="0.2">
      <c r="A19" s="22" t="s">
        <v>17</v>
      </c>
      <c r="B19" s="23">
        <v>670.82474021589042</v>
      </c>
      <c r="C19" s="23"/>
      <c r="D19" s="23"/>
      <c r="E19" s="36"/>
      <c r="F19" s="36"/>
      <c r="G19" s="36"/>
      <c r="H19" s="25">
        <f t="shared" si="1"/>
        <v>670.82474021589042</v>
      </c>
    </row>
    <row r="20" spans="1:8" x14ac:dyDescent="0.2">
      <c r="A20" s="22" t="s">
        <v>18</v>
      </c>
      <c r="B20" s="27"/>
      <c r="C20" s="27"/>
      <c r="D20" s="27">
        <v>36.734459999999999</v>
      </c>
      <c r="E20" s="27"/>
      <c r="F20" s="27"/>
      <c r="G20" s="27"/>
      <c r="H20" s="28">
        <f t="shared" si="1"/>
        <v>36.734459999999999</v>
      </c>
    </row>
    <row r="21" spans="1:8" x14ac:dyDescent="0.2">
      <c r="A21" s="22" t="s">
        <v>19</v>
      </c>
      <c r="B21" s="27">
        <v>985.27081138675044</v>
      </c>
      <c r="C21" s="27">
        <v>12.099451025173257</v>
      </c>
      <c r="D21" s="27">
        <v>7.4804106317999997E-2</v>
      </c>
      <c r="E21" s="24"/>
      <c r="F21" s="27"/>
      <c r="G21" s="37"/>
      <c r="H21" s="28">
        <f t="shared" si="1"/>
        <v>997.44506651824167</v>
      </c>
    </row>
    <row r="22" spans="1:8" x14ac:dyDescent="0.2">
      <c r="A22" s="22" t="s">
        <v>59</v>
      </c>
      <c r="B22" s="27">
        <v>16.043427304800002</v>
      </c>
      <c r="C22" s="27"/>
      <c r="D22" s="27"/>
      <c r="E22" s="24"/>
      <c r="F22" s="24"/>
      <c r="G22" s="24"/>
      <c r="H22" s="28">
        <f t="shared" si="1"/>
        <v>16.043427304800002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110.445640828276</v>
      </c>
      <c r="F24" s="27">
        <v>0.15766275177</v>
      </c>
      <c r="G24" s="27"/>
      <c r="H24" s="28">
        <f t="shared" si="1"/>
        <v>110.603303580046</v>
      </c>
    </row>
    <row r="25" spans="1:8" x14ac:dyDescent="0.2">
      <c r="A25" s="22" t="s">
        <v>61</v>
      </c>
      <c r="B25" s="27"/>
      <c r="C25" s="27"/>
      <c r="D25" s="27">
        <v>14.141960414</v>
      </c>
      <c r="E25" s="27"/>
      <c r="F25" s="27"/>
      <c r="G25" s="27">
        <v>9.3549271871999995</v>
      </c>
      <c r="H25" s="28">
        <f t="shared" si="1"/>
        <v>23.496887601200001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3.1161379999999999</v>
      </c>
      <c r="C27" s="34">
        <f>SUM(C28:C36)</f>
        <v>878.56533174999993</v>
      </c>
      <c r="D27" s="34">
        <f>SUM(D28:D36)</f>
        <v>315.82627358000002</v>
      </c>
      <c r="E27" s="43"/>
      <c r="F27" s="43"/>
      <c r="G27" s="44"/>
      <c r="H27" s="21">
        <f t="shared" si="1"/>
        <v>1197.5077433299998</v>
      </c>
    </row>
    <row r="28" spans="1:8" x14ac:dyDescent="0.2">
      <c r="A28" s="22" t="s">
        <v>20</v>
      </c>
      <c r="B28" s="36"/>
      <c r="C28" s="23">
        <v>777.94152252499998</v>
      </c>
      <c r="D28" s="45"/>
      <c r="E28" s="24"/>
      <c r="F28" s="24"/>
      <c r="G28" s="24"/>
      <c r="H28" s="25">
        <f t="shared" si="1"/>
        <v>777.94152252499998</v>
      </c>
    </row>
    <row r="29" spans="1:8" x14ac:dyDescent="0.2">
      <c r="A29" s="22" t="s">
        <v>21</v>
      </c>
      <c r="B29" s="24"/>
      <c r="C29" s="27">
        <v>100.61490175</v>
      </c>
      <c r="D29" s="27">
        <v>46.785651041999998</v>
      </c>
      <c r="E29" s="24"/>
      <c r="F29" s="24"/>
      <c r="G29" s="24"/>
      <c r="H29" s="28">
        <f t="shared" si="1"/>
        <v>147.40055279199998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269.03786991200002</v>
      </c>
      <c r="E31" s="24"/>
      <c r="F31" s="24"/>
      <c r="G31" s="24"/>
      <c r="H31" s="28">
        <f t="shared" si="1"/>
        <v>269.03786991200002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8.9074749999999998E-3</v>
      </c>
      <c r="D33" s="27">
        <v>2.7526260000000002E-3</v>
      </c>
      <c r="E33" s="24"/>
      <c r="F33" s="24"/>
      <c r="G33" s="24"/>
      <c r="H33" s="28">
        <f t="shared" si="1"/>
        <v>1.1660100999999999E-2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2.7955779999999999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0.32056000000000001</v>
      </c>
      <c r="C36" s="31"/>
      <c r="D36" s="31"/>
      <c r="E36" s="32"/>
      <c r="F36" s="32"/>
      <c r="G36" s="32"/>
      <c r="H36" s="33">
        <f t="shared" si="1"/>
        <v>0.32056000000000001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</v>
      </c>
      <c r="C38" s="34">
        <f>SUM(C39:C43)</f>
        <v>397.37642540625001</v>
      </c>
      <c r="D38" s="34">
        <f>SUM(D39:D43)</f>
        <v>21.797014214000001</v>
      </c>
      <c r="E38" s="43"/>
      <c r="F38" s="43"/>
      <c r="G38" s="44"/>
      <c r="H38" s="52">
        <f t="shared" si="1"/>
        <v>419.17343962025001</v>
      </c>
    </row>
    <row r="39" spans="1:8" x14ac:dyDescent="0.2">
      <c r="A39" s="22" t="s">
        <v>25</v>
      </c>
      <c r="B39" s="23"/>
      <c r="C39" s="23">
        <v>322.34130357499998</v>
      </c>
      <c r="D39" s="23"/>
      <c r="E39" s="24"/>
      <c r="F39" s="24"/>
      <c r="G39" s="24"/>
      <c r="H39" s="25">
        <f t="shared" si="1"/>
        <v>322.34130357499998</v>
      </c>
    </row>
    <row r="40" spans="1:8" x14ac:dyDescent="0.2">
      <c r="A40" s="22" t="s">
        <v>70</v>
      </c>
      <c r="B40" s="23"/>
      <c r="C40" s="23">
        <v>2.4222732749999998</v>
      </c>
      <c r="D40" s="23">
        <v>1.4822519999999999</v>
      </c>
      <c r="E40" s="24"/>
      <c r="F40" s="24"/>
      <c r="G40" s="24"/>
      <c r="H40" s="25">
        <f t="shared" si="1"/>
        <v>3.9045252749999997</v>
      </c>
    </row>
    <row r="41" spans="1:8" x14ac:dyDescent="0.2">
      <c r="A41" s="22" t="s">
        <v>26</v>
      </c>
      <c r="B41" s="27"/>
      <c r="C41" s="27">
        <v>3.5212225E-2</v>
      </c>
      <c r="D41" s="27">
        <v>0.220392754</v>
      </c>
      <c r="E41" s="24"/>
      <c r="F41" s="24"/>
      <c r="G41" s="24"/>
      <c r="H41" s="28">
        <f t="shared" si="1"/>
        <v>0.25560497900000001</v>
      </c>
    </row>
    <row r="42" spans="1:8" x14ac:dyDescent="0.2">
      <c r="A42" s="22" t="s">
        <v>69</v>
      </c>
      <c r="B42" s="24"/>
      <c r="C42" s="27">
        <v>72.570726356250006</v>
      </c>
      <c r="D42" s="27">
        <v>20.094369459999999</v>
      </c>
      <c r="E42" s="24"/>
      <c r="F42" s="24"/>
      <c r="G42" s="24"/>
      <c r="H42" s="28">
        <f t="shared" si="1"/>
        <v>92.665095816250002</v>
      </c>
    </row>
    <row r="43" spans="1:8" ht="13.5" thickBot="1" x14ac:dyDescent="0.25">
      <c r="A43" s="22" t="s">
        <v>71</v>
      </c>
      <c r="B43" s="27"/>
      <c r="C43" s="27">
        <v>6.9099749999999996E-3</v>
      </c>
      <c r="D43" s="27"/>
      <c r="E43" s="24"/>
      <c r="F43" s="24"/>
      <c r="G43" s="24"/>
      <c r="H43" s="28">
        <f t="shared" si="1"/>
        <v>6.9099749999999996E-3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2:AF11"/>
  <sheetViews>
    <sheetView showGridLines="0" zoomScale="85" zoomScaleNormal="85" workbookViewId="0"/>
  </sheetViews>
  <sheetFormatPr baseColWidth="10" defaultRowHeight="12.75" x14ac:dyDescent="0.2"/>
  <cols>
    <col min="1" max="1" width="37.5703125" customWidth="1"/>
    <col min="2" max="32" width="8.7109375" customWidth="1"/>
  </cols>
  <sheetData>
    <row r="2" spans="1:32" ht="15.75" x14ac:dyDescent="0.25">
      <c r="A2" s="54" t="s">
        <v>91</v>
      </c>
    </row>
    <row r="4" spans="1:32" x14ac:dyDescent="0.2">
      <c r="A4" s="55" t="s">
        <v>56</v>
      </c>
    </row>
    <row r="5" spans="1:32" ht="13.5" thickBot="1" x14ac:dyDescent="0.25"/>
    <row r="6" spans="1:32" ht="13.5" thickBot="1" x14ac:dyDescent="0.25">
      <c r="A6" s="56" t="s">
        <v>57</v>
      </c>
      <c r="B6" s="57">
        <v>1990</v>
      </c>
      <c r="C6" s="58">
        <v>1991</v>
      </c>
      <c r="D6" s="58">
        <v>1992</v>
      </c>
      <c r="E6" s="58">
        <v>1993</v>
      </c>
      <c r="F6" s="58">
        <v>1994</v>
      </c>
      <c r="G6" s="58">
        <v>1995</v>
      </c>
      <c r="H6" s="58">
        <v>1996</v>
      </c>
      <c r="I6" s="58">
        <v>1997</v>
      </c>
      <c r="J6" s="58">
        <v>1998</v>
      </c>
      <c r="K6" s="58">
        <v>1999</v>
      </c>
      <c r="L6" s="58">
        <v>2000</v>
      </c>
      <c r="M6" s="58">
        <v>2001</v>
      </c>
      <c r="N6" s="58">
        <v>2002</v>
      </c>
      <c r="O6" s="58">
        <v>2003</v>
      </c>
      <c r="P6" s="58">
        <v>2004</v>
      </c>
      <c r="Q6" s="58">
        <v>2005</v>
      </c>
      <c r="R6" s="58">
        <v>2006</v>
      </c>
      <c r="S6" s="58">
        <v>2007</v>
      </c>
      <c r="T6" s="58">
        <v>2008</v>
      </c>
      <c r="U6" s="58">
        <v>2009</v>
      </c>
      <c r="V6" s="58">
        <v>2010</v>
      </c>
      <c r="W6" s="58">
        <v>2011</v>
      </c>
      <c r="X6" s="58">
        <v>2012</v>
      </c>
      <c r="Y6" s="58">
        <v>2013</v>
      </c>
      <c r="Z6" s="58">
        <v>2014</v>
      </c>
      <c r="AA6" s="58">
        <v>2015</v>
      </c>
      <c r="AB6" s="58">
        <v>2016</v>
      </c>
      <c r="AC6" s="58">
        <v>2017</v>
      </c>
      <c r="AD6" s="80">
        <v>2018</v>
      </c>
      <c r="AE6" s="80">
        <v>2019</v>
      </c>
      <c r="AF6" s="79">
        <v>2020</v>
      </c>
    </row>
    <row r="7" spans="1:32" x14ac:dyDescent="0.2">
      <c r="A7" s="59" t="s">
        <v>6</v>
      </c>
      <c r="B7" s="60">
        <f>'Asturias 1990'!H8</f>
        <v>24110.097999214035</v>
      </c>
      <c r="C7" s="61">
        <f>'Asturias 1991'!H8</f>
        <v>23476.974892428516</v>
      </c>
      <c r="D7" s="61">
        <f>'Asturias 1992'!H8</f>
        <v>24348.096041718873</v>
      </c>
      <c r="E7" s="61">
        <f>'Asturias 1993'!H8</f>
        <v>23055.248142156746</v>
      </c>
      <c r="F7" s="61">
        <f>'Asturias 1994'!H8</f>
        <v>23717.514663304031</v>
      </c>
      <c r="G7" s="61">
        <f>'Asturias 1995'!H8</f>
        <v>25469.274107513404</v>
      </c>
      <c r="H7" s="61">
        <f>'Asturias 1996'!H8</f>
        <v>21138.134949095329</v>
      </c>
      <c r="I7" s="61">
        <f>'Asturias 1997'!H8</f>
        <v>23749.126932153678</v>
      </c>
      <c r="J7" s="61">
        <f>'Asturias 1998'!H8</f>
        <v>23765.640616666326</v>
      </c>
      <c r="K7" s="61">
        <f>'Asturias 1999'!H8</f>
        <v>28687.209748195339</v>
      </c>
      <c r="L7" s="61">
        <f>'Asturias 2000'!H8</f>
        <v>30131.137395871912</v>
      </c>
      <c r="M7" s="61">
        <f>'Asturias 2001'!H8</f>
        <v>27584.423373032827</v>
      </c>
      <c r="N7" s="61">
        <f>'Asturias 2002'!H8</f>
        <v>30380.870346833031</v>
      </c>
      <c r="O7" s="61">
        <f>'Asturias 2003'!H8</f>
        <v>29079.123419143754</v>
      </c>
      <c r="P7" s="61">
        <f>'Asturias 2004'!H8</f>
        <v>29618.33811741267</v>
      </c>
      <c r="Q7" s="61">
        <f>'Asturias 2005'!H8</f>
        <v>30336.757018843215</v>
      </c>
      <c r="R7" s="61">
        <f>'Asturias 2006'!H8</f>
        <v>26961.211327602614</v>
      </c>
      <c r="S7" s="61">
        <f>'Asturias 2007'!H8</f>
        <v>29513.160624903376</v>
      </c>
      <c r="T7" s="61">
        <f>'Asturias 2008'!H8</f>
        <v>22214.080304705574</v>
      </c>
      <c r="U7" s="61">
        <f>'Asturias 2009'!H8</f>
        <v>19022.781892771112</v>
      </c>
      <c r="V7" s="61">
        <f>'Asturias 2010'!H8</f>
        <v>17434.897271604568</v>
      </c>
      <c r="W7" s="61">
        <f>'Asturias 2011'!H8</f>
        <v>19663.889078907614</v>
      </c>
      <c r="X7" s="61">
        <f>'Asturias 2012'!H8</f>
        <v>21169.98519454975</v>
      </c>
      <c r="Y7" s="61">
        <f>'Asturias 2013'!H8</f>
        <v>20279.377998292392</v>
      </c>
      <c r="Z7" s="61">
        <f>'Asturias 2014'!H8</f>
        <v>20172.616518015006</v>
      </c>
      <c r="AA7" s="61">
        <f>'Asturias 2015'!H8</f>
        <v>24596.618423893338</v>
      </c>
      <c r="AB7" s="61">
        <f>'Asturias 2016'!H8</f>
        <v>19667.332807629191</v>
      </c>
      <c r="AC7" s="62">
        <f>'Asturias 2017'!H8</f>
        <v>22028.299355967145</v>
      </c>
      <c r="AD7" s="62">
        <f>'Asturias 2018'!H8</f>
        <v>20118.677900433617</v>
      </c>
      <c r="AE7" s="62">
        <f>'Asturias 2019'!H8</f>
        <v>15805.312161279917</v>
      </c>
      <c r="AF7" s="62">
        <f>'Asturias 2020'!H8</f>
        <v>12982.211114987998</v>
      </c>
    </row>
    <row r="8" spans="1:32" x14ac:dyDescent="0.2">
      <c r="A8" s="73" t="s">
        <v>74</v>
      </c>
      <c r="B8" s="63">
        <f>'Asturias 1990'!H18</f>
        <v>2706.447017253598</v>
      </c>
      <c r="C8" s="64">
        <f>'Asturias 1991'!H18</f>
        <v>2636.2446365025216</v>
      </c>
      <c r="D8" s="64">
        <f>'Asturias 1992'!H18</f>
        <v>2362.7691005686074</v>
      </c>
      <c r="E8" s="64">
        <f>'Asturias 1993'!H18</f>
        <v>2406.1753825856263</v>
      </c>
      <c r="F8" s="64">
        <f>'Asturias 1994'!H18</f>
        <v>2516.2445500111317</v>
      </c>
      <c r="G8" s="64">
        <f>'Asturias 1995'!H18</f>
        <v>2678.3907193148543</v>
      </c>
      <c r="H8" s="64">
        <f>'Asturias 1996'!H18</f>
        <v>2625.2747190997147</v>
      </c>
      <c r="I8" s="64">
        <f>'Asturias 1997'!H18</f>
        <v>2876.909784490188</v>
      </c>
      <c r="J8" s="64">
        <f>'Asturias 1998'!H18</f>
        <v>2833.7643849659125</v>
      </c>
      <c r="K8" s="64">
        <f>'Asturias 1999'!H18</f>
        <v>2842.4704790463147</v>
      </c>
      <c r="L8" s="64">
        <f>'Asturias 2000'!H18</f>
        <v>2947.0175654335908</v>
      </c>
      <c r="M8" s="64">
        <f>'Asturias 2001'!H18</f>
        <v>2869.7268465627753</v>
      </c>
      <c r="N8" s="64">
        <f>'Asturias 2002'!H18</f>
        <v>3019.4279070317712</v>
      </c>
      <c r="O8" s="64">
        <f>'Asturias 2003'!H18</f>
        <v>2977.7214695935127</v>
      </c>
      <c r="P8" s="64">
        <f>'Asturias 2004'!H18</f>
        <v>2994.2612997420615</v>
      </c>
      <c r="Q8" s="64">
        <f>'Asturias 2005'!H18</f>
        <v>3406.0238278509528</v>
      </c>
      <c r="R8" s="64">
        <f>'Asturias 2006'!H18</f>
        <v>3697.6923742694921</v>
      </c>
      <c r="S8" s="64">
        <f>'Asturias 2007'!H18</f>
        <v>3376.9468928022097</v>
      </c>
      <c r="T8" s="64">
        <f>'Asturias 2008'!H18</f>
        <v>3189.8617658937633</v>
      </c>
      <c r="U8" s="64">
        <f>'Asturias 2009'!H18</f>
        <v>2819.219241085535</v>
      </c>
      <c r="V8" s="64">
        <f>'Asturias 2010'!H18</f>
        <v>3089.6120142124628</v>
      </c>
      <c r="W8" s="64">
        <f>'Asturias 2011'!H18</f>
        <v>2475.1817334733505</v>
      </c>
      <c r="X8" s="64">
        <f>'Asturias 2012'!H18</f>
        <v>2340.8998513651341</v>
      </c>
      <c r="Y8" s="64">
        <f>'Asturias 2013'!H18</f>
        <v>2513.444786536907</v>
      </c>
      <c r="Z8" s="64">
        <f>'Asturias 2014'!H18</f>
        <v>3032.5965761083685</v>
      </c>
      <c r="AA8" s="64">
        <f>'Asturias 2015'!H18</f>
        <v>3733.5019321002087</v>
      </c>
      <c r="AB8" s="64">
        <f>'Asturias 2016'!H18</f>
        <v>3316.2013752957387</v>
      </c>
      <c r="AC8" s="65">
        <f>'Asturias 2017'!H18</f>
        <v>2277.9274201026283</v>
      </c>
      <c r="AD8" s="65">
        <f>'Asturias 2018'!H18</f>
        <v>2409.8410337481268</v>
      </c>
      <c r="AE8" s="65">
        <f>'Asturias 2019'!H18</f>
        <v>2034.2915120924731</v>
      </c>
      <c r="AF8" s="65">
        <f>'Asturias 2020'!H18</f>
        <v>1855.1478852201781</v>
      </c>
    </row>
    <row r="9" spans="1:32" x14ac:dyDescent="0.2">
      <c r="A9" s="73" t="s">
        <v>72</v>
      </c>
      <c r="B9" s="63">
        <f>'Asturias 1990'!H27</f>
        <v>1327.1003362480001</v>
      </c>
      <c r="C9" s="64">
        <f>'Asturias 1991'!H27</f>
        <v>1239.227665121</v>
      </c>
      <c r="D9" s="64">
        <f>'Asturias 1992'!H27</f>
        <v>1172.9258321930001</v>
      </c>
      <c r="E9" s="64">
        <f>'Asturias 1993'!H27</f>
        <v>1219.4751290530003</v>
      </c>
      <c r="F9" s="64">
        <f>'Asturias 1994'!H27</f>
        <v>1276.641542095</v>
      </c>
      <c r="G9" s="64">
        <f>'Asturias 1995'!H27</f>
        <v>1291.1089921840003</v>
      </c>
      <c r="H9" s="64">
        <f>'Asturias 1996'!H27</f>
        <v>1408.688555707</v>
      </c>
      <c r="I9" s="64">
        <f>'Asturias 1997'!H27</f>
        <v>1434.0325663899998</v>
      </c>
      <c r="J9" s="64">
        <f>'Asturias 1998'!H27</f>
        <v>1431.2708891440002</v>
      </c>
      <c r="K9" s="64">
        <f>'Asturias 1999'!H27</f>
        <v>1444.4621064610001</v>
      </c>
      <c r="L9" s="64">
        <f>'Asturias 2000'!H27</f>
        <v>1425.8687555509998</v>
      </c>
      <c r="M9" s="64">
        <f>'Asturias 2001'!H27</f>
        <v>1480.159689154</v>
      </c>
      <c r="N9" s="64">
        <f>'Asturias 2002'!H27</f>
        <v>1370.8259802110001</v>
      </c>
      <c r="O9" s="64">
        <f>'Asturias 2003'!H27</f>
        <v>1337.6374652720001</v>
      </c>
      <c r="P9" s="64">
        <f>'Asturias 2004'!H27</f>
        <v>1278.723038263</v>
      </c>
      <c r="Q9" s="64">
        <f>'Asturias 2005'!H27</f>
        <v>1243.46161781</v>
      </c>
      <c r="R9" s="64">
        <f>'Asturias 2006'!H27</f>
        <v>1191.788339465</v>
      </c>
      <c r="S9" s="64">
        <f>'Asturias 2007'!H27</f>
        <v>1175.6774474670001</v>
      </c>
      <c r="T9" s="64">
        <f>'Asturias 2008'!H27</f>
        <v>1180.1562473270001</v>
      </c>
      <c r="U9" s="64">
        <f>'Asturias 2009'!H27</f>
        <v>1166.067711527</v>
      </c>
      <c r="V9" s="64">
        <f>'Asturias 2010'!H27</f>
        <v>1189.5308894710001</v>
      </c>
      <c r="W9" s="64">
        <f>'Asturias 2011'!H27</f>
        <v>1182.382730543</v>
      </c>
      <c r="X9" s="64">
        <f>'Asturias 2012'!H27</f>
        <v>1163.132660752</v>
      </c>
      <c r="Y9" s="64">
        <f>'Asturias 2013'!H27</f>
        <v>1150.2380702340001</v>
      </c>
      <c r="Z9" s="64">
        <f>'Asturias 2014'!H27</f>
        <v>1177.2662976219999</v>
      </c>
      <c r="AA9" s="64">
        <f>'Asturias 2015'!H27</f>
        <v>1208.950299031</v>
      </c>
      <c r="AB9" s="64">
        <f>'Asturias 2016'!H27</f>
        <v>1216.9694308959999</v>
      </c>
      <c r="AC9" s="65">
        <f>'Asturias 2017'!H27</f>
        <v>1196.1684509699999</v>
      </c>
      <c r="AD9" s="65">
        <f>'Asturias 2018'!H27</f>
        <v>1194.430680683</v>
      </c>
      <c r="AE9" s="65">
        <f>'Asturias 2019'!H27</f>
        <v>1190.872709712</v>
      </c>
      <c r="AF9" s="65">
        <f>'Asturias 2020'!H27</f>
        <v>1197.5077433299998</v>
      </c>
    </row>
    <row r="10" spans="1:32" ht="13.5" thickBot="1" x14ac:dyDescent="0.25">
      <c r="A10" s="74" t="s">
        <v>73</v>
      </c>
      <c r="B10" s="66">
        <f>'Asturias 1990'!H38</f>
        <v>307.85331422999997</v>
      </c>
      <c r="C10" s="67">
        <f>'Asturias 1991'!H38</f>
        <v>300.19353538900003</v>
      </c>
      <c r="D10" s="67">
        <f>'Asturias 1992'!H38</f>
        <v>320.7571843734375</v>
      </c>
      <c r="E10" s="67">
        <f>'Asturias 1993'!H38</f>
        <v>315.37655194618753</v>
      </c>
      <c r="F10" s="67">
        <f>'Asturias 1994'!H38</f>
        <v>314.78463745393748</v>
      </c>
      <c r="G10" s="67">
        <f>'Asturias 1995'!H38</f>
        <v>314.77546797393751</v>
      </c>
      <c r="H10" s="67">
        <f>'Asturias 1996'!H38</f>
        <v>313.1202539690625</v>
      </c>
      <c r="I10" s="67">
        <f>'Asturias 1997'!H38</f>
        <v>327.02748867968751</v>
      </c>
      <c r="J10" s="67">
        <f>'Asturias 1998'!H38</f>
        <v>333.69792932037501</v>
      </c>
      <c r="K10" s="67">
        <f>'Asturias 1999'!H38</f>
        <v>330.20711739374997</v>
      </c>
      <c r="L10" s="67">
        <f>'Asturias 2000'!H38</f>
        <v>301.13212049525004</v>
      </c>
      <c r="M10" s="67">
        <f>'Asturias 2001'!H38</f>
        <v>292.88210313987508</v>
      </c>
      <c r="N10" s="67">
        <f>'Asturias 2002'!H38</f>
        <v>293.57846049787497</v>
      </c>
      <c r="O10" s="67">
        <f>'Asturias 2003'!H38</f>
        <v>310.64359458812498</v>
      </c>
      <c r="P10" s="67">
        <f>'Asturias 2004'!H38</f>
        <v>280.87555655606246</v>
      </c>
      <c r="Q10" s="67">
        <f>'Asturias 2005'!H38</f>
        <v>276.01207166475001</v>
      </c>
      <c r="R10" s="67">
        <f>'Asturias 2006'!H38</f>
        <v>277.68435749299999</v>
      </c>
      <c r="S10" s="67">
        <f>'Asturias 2007'!H38</f>
        <v>285.40246451115632</v>
      </c>
      <c r="T10" s="67">
        <f>'Asturias 2008'!H38</f>
        <v>283.74700491593757</v>
      </c>
      <c r="U10" s="67">
        <f>'Asturias 2009'!H38</f>
        <v>426.19837065975003</v>
      </c>
      <c r="V10" s="67">
        <f>'Asturias 2010'!H38</f>
        <v>313.50708196675004</v>
      </c>
      <c r="W10" s="67">
        <f>'Asturias 2011'!H38</f>
        <v>398.32773221499997</v>
      </c>
      <c r="X10" s="67">
        <f>'Asturias 2012'!H38</f>
        <v>396.38495157531247</v>
      </c>
      <c r="Y10" s="67">
        <f>'Asturias 2013'!H38</f>
        <v>379.45502117568748</v>
      </c>
      <c r="Z10" s="67">
        <f>'Asturias 2014'!H38</f>
        <v>387.59045641181245</v>
      </c>
      <c r="AA10" s="67">
        <f>'Asturias 2015'!H38</f>
        <v>482.98246351224998</v>
      </c>
      <c r="AB10" s="67">
        <f>'Asturias 2016'!H38</f>
        <v>465.04273380362497</v>
      </c>
      <c r="AC10" s="68">
        <f>'Asturias 2017'!H38</f>
        <v>397.53393128656251</v>
      </c>
      <c r="AD10" s="68">
        <f>'Asturias 2018'!H38</f>
        <v>403.03885348087499</v>
      </c>
      <c r="AE10" s="68">
        <f>'Asturias 2019'!H38</f>
        <v>422.27909713837499</v>
      </c>
      <c r="AF10" s="68">
        <f>'Asturias 2020'!H38</f>
        <v>419.17343962025001</v>
      </c>
    </row>
    <row r="11" spans="1:32" ht="13.5" thickBot="1" x14ac:dyDescent="0.25">
      <c r="A11" s="69" t="s">
        <v>58</v>
      </c>
      <c r="B11" s="70">
        <f t="shared" ref="B11:Z11" si="0">SUM(B7:B10)</f>
        <v>28451.498666945634</v>
      </c>
      <c r="C11" s="71">
        <f t="shared" si="0"/>
        <v>27652.640729441038</v>
      </c>
      <c r="D11" s="71">
        <f t="shared" si="0"/>
        <v>28204.548158853915</v>
      </c>
      <c r="E11" s="71">
        <f t="shared" si="0"/>
        <v>26996.27520574156</v>
      </c>
      <c r="F11" s="71">
        <f t="shared" si="0"/>
        <v>27825.185392864099</v>
      </c>
      <c r="G11" s="71">
        <f t="shared" si="0"/>
        <v>29753.549286986196</v>
      </c>
      <c r="H11" s="71">
        <f t="shared" si="0"/>
        <v>25485.218477871109</v>
      </c>
      <c r="I11" s="71">
        <f t="shared" si="0"/>
        <v>28387.096771713554</v>
      </c>
      <c r="J11" s="71">
        <f t="shared" si="0"/>
        <v>28364.373820096615</v>
      </c>
      <c r="K11" s="71">
        <f t="shared" si="0"/>
        <v>33304.349451096401</v>
      </c>
      <c r="L11" s="71">
        <f t="shared" si="0"/>
        <v>34805.155837351747</v>
      </c>
      <c r="M11" s="71">
        <f t="shared" si="0"/>
        <v>32227.192011889478</v>
      </c>
      <c r="N11" s="71">
        <f t="shared" si="0"/>
        <v>35064.702694573672</v>
      </c>
      <c r="O11" s="71">
        <f t="shared" si="0"/>
        <v>33705.125948597386</v>
      </c>
      <c r="P11" s="71">
        <f t="shared" si="0"/>
        <v>34172.198011973793</v>
      </c>
      <c r="Q11" s="71">
        <f t="shared" si="0"/>
        <v>35262.254536168912</v>
      </c>
      <c r="R11" s="71">
        <f t="shared" si="0"/>
        <v>32128.376398830107</v>
      </c>
      <c r="S11" s="71">
        <f t="shared" si="0"/>
        <v>34351.187429683741</v>
      </c>
      <c r="T11" s="71">
        <f t="shared" si="0"/>
        <v>26867.845322842273</v>
      </c>
      <c r="U11" s="71">
        <f t="shared" si="0"/>
        <v>23434.267216043398</v>
      </c>
      <c r="V11" s="71">
        <f t="shared" si="0"/>
        <v>22027.547257254781</v>
      </c>
      <c r="W11" s="71">
        <f t="shared" si="0"/>
        <v>23719.781275138961</v>
      </c>
      <c r="X11" s="71">
        <f>SUM(X7:X10)</f>
        <v>25070.402658242198</v>
      </c>
      <c r="Y11" s="71">
        <f>SUM(Y7:Y10)</f>
        <v>24322.515876238987</v>
      </c>
      <c r="Z11" s="71">
        <f t="shared" si="0"/>
        <v>24770.069848157185</v>
      </c>
      <c r="AA11" s="71">
        <f t="shared" ref="AA11" si="1">SUM(AA7:AA10)</f>
        <v>30022.053118536794</v>
      </c>
      <c r="AB11" s="71">
        <f>SUM(AB7:AB10)</f>
        <v>24665.546347624553</v>
      </c>
      <c r="AC11" s="71">
        <f>SUM(AC7:AC10)</f>
        <v>25899.929158326333</v>
      </c>
      <c r="AD11" s="81">
        <f>SUM(AD7:AD10)</f>
        <v>24125.988468345615</v>
      </c>
      <c r="AE11" s="72">
        <f>SUM(AE7:AE10)</f>
        <v>19452.755480222764</v>
      </c>
      <c r="AF11" s="72">
        <f>SUM(AF7:AF10)</f>
        <v>16454.040183158424</v>
      </c>
    </row>
  </sheetData>
  <phoneticPr fontId="0" type="noConversion"/>
  <pageMargins left="0.74803149606299213" right="0.74803149606299213" top="0.98425196850393704" bottom="0.98425196850393704" header="0" footer="0"/>
  <pageSetup paperSize="9" scale="43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52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23751.480761218107</v>
      </c>
      <c r="C7" s="15">
        <f t="shared" si="0"/>
        <v>2275.9274264990186</v>
      </c>
      <c r="D7" s="15">
        <f t="shared" si="0"/>
        <v>790.04765814583607</v>
      </c>
      <c r="E7" s="15">
        <f t="shared" si="0"/>
        <v>0</v>
      </c>
      <c r="F7" s="15">
        <f t="shared" si="0"/>
        <v>175.04871163340431</v>
      </c>
      <c r="G7" s="15">
        <f t="shared" si="0"/>
        <v>3.7706482451999999</v>
      </c>
      <c r="H7" s="16">
        <f>SUM(B7:G7)</f>
        <v>26996.275205741567</v>
      </c>
    </row>
    <row r="8" spans="1:8" x14ac:dyDescent="0.2">
      <c r="A8" s="17" t="s">
        <v>6</v>
      </c>
      <c r="B8" s="18">
        <f>SUM(B9,B15)</f>
        <v>21900.312598123252</v>
      </c>
      <c r="C8" s="18">
        <f>SUM(C9,C15)</f>
        <v>1064.8813528235423</v>
      </c>
      <c r="D8" s="18">
        <f>SUM(D9,D15)</f>
        <v>90.054191209956088</v>
      </c>
      <c r="E8" s="19"/>
      <c r="F8" s="19"/>
      <c r="G8" s="20"/>
      <c r="H8" s="21">
        <f t="shared" ref="H8:H44" si="1">SUM(B8:G8)</f>
        <v>23055.248142156746</v>
      </c>
    </row>
    <row r="9" spans="1:8" x14ac:dyDescent="0.2">
      <c r="A9" s="22" t="s">
        <v>7</v>
      </c>
      <c r="B9" s="23">
        <f>SUM(B10:B14)</f>
        <v>21888.310604783252</v>
      </c>
      <c r="C9" s="23">
        <f>SUM(C10:C14)</f>
        <v>76.147821458542126</v>
      </c>
      <c r="D9" s="23">
        <f>SUM(D10:D14)</f>
        <v>90.054191209956088</v>
      </c>
      <c r="E9" s="24"/>
      <c r="F9" s="24"/>
      <c r="G9" s="24"/>
      <c r="H9" s="25">
        <f t="shared" si="1"/>
        <v>22054.512617451746</v>
      </c>
    </row>
    <row r="10" spans="1:8" x14ac:dyDescent="0.2">
      <c r="A10" s="26" t="s">
        <v>8</v>
      </c>
      <c r="B10" s="27">
        <v>13524.45299418116</v>
      </c>
      <c r="C10" s="27">
        <v>3.421522315071007</v>
      </c>
      <c r="D10" s="27">
        <v>50.605454923908496</v>
      </c>
      <c r="E10" s="24"/>
      <c r="F10" s="24"/>
      <c r="G10" s="24"/>
      <c r="H10" s="28">
        <f t="shared" si="1"/>
        <v>13578.47997142014</v>
      </c>
    </row>
    <row r="11" spans="1:8" x14ac:dyDescent="0.2">
      <c r="A11" s="26" t="s">
        <v>9</v>
      </c>
      <c r="B11" s="27">
        <v>5907.2445908123582</v>
      </c>
      <c r="C11" s="27">
        <v>5.2149326671518494</v>
      </c>
      <c r="D11" s="27">
        <v>11.843200988907613</v>
      </c>
      <c r="E11" s="24"/>
      <c r="F11" s="24"/>
      <c r="G11" s="24"/>
      <c r="H11" s="28">
        <f t="shared" si="1"/>
        <v>5924.3027244684172</v>
      </c>
    </row>
    <row r="12" spans="1:8" x14ac:dyDescent="0.2">
      <c r="A12" s="26" t="s">
        <v>10</v>
      </c>
      <c r="B12" s="27">
        <v>1594.8238997897349</v>
      </c>
      <c r="C12" s="29">
        <v>9.3696971263192683</v>
      </c>
      <c r="D12" s="27">
        <v>16.672188265139972</v>
      </c>
      <c r="E12" s="24"/>
      <c r="F12" s="24"/>
      <c r="G12" s="24"/>
      <c r="H12" s="28">
        <f t="shared" si="1"/>
        <v>1620.8657851811943</v>
      </c>
    </row>
    <row r="13" spans="1:8" x14ac:dyDescent="0.2">
      <c r="A13" s="26" t="s">
        <v>11</v>
      </c>
      <c r="B13" s="27">
        <v>856.51524400000005</v>
      </c>
      <c r="C13" s="27">
        <v>58.133749850000001</v>
      </c>
      <c r="D13" s="27">
        <v>10.890618898</v>
      </c>
      <c r="E13" s="24"/>
      <c r="F13" s="24"/>
      <c r="G13" s="24"/>
      <c r="H13" s="28">
        <f t="shared" si="1"/>
        <v>925.53961274799997</v>
      </c>
    </row>
    <row r="14" spans="1:8" x14ac:dyDescent="0.2">
      <c r="A14" s="26" t="s">
        <v>12</v>
      </c>
      <c r="B14" s="27">
        <v>5.2738759999999996</v>
      </c>
      <c r="C14" s="27">
        <v>7.9194999999999995E-3</v>
      </c>
      <c r="D14" s="27">
        <v>4.2728134000000001E-2</v>
      </c>
      <c r="E14" s="24"/>
      <c r="F14" s="24"/>
      <c r="G14" s="24"/>
      <c r="H14" s="28">
        <f t="shared" si="1"/>
        <v>5.3245236339999993</v>
      </c>
    </row>
    <row r="15" spans="1:8" x14ac:dyDescent="0.2">
      <c r="A15" s="22" t="s">
        <v>13</v>
      </c>
      <c r="B15" s="27">
        <f>SUM(B16:B17)</f>
        <v>12.00199334</v>
      </c>
      <c r="C15" s="27">
        <f>SUM(C16:C17)</f>
        <v>988.73353136500009</v>
      </c>
      <c r="D15" s="27">
        <f>SUM(D16:D17)</f>
        <v>0</v>
      </c>
      <c r="E15" s="24"/>
      <c r="F15" s="24"/>
      <c r="G15" s="24"/>
      <c r="H15" s="28">
        <f t="shared" si="1"/>
        <v>1000.7355247050001</v>
      </c>
    </row>
    <row r="16" spans="1:8" x14ac:dyDescent="0.2">
      <c r="A16" s="26" t="s">
        <v>14</v>
      </c>
      <c r="B16" s="27">
        <v>12.001570340000001</v>
      </c>
      <c r="C16" s="27">
        <v>986.46317709000004</v>
      </c>
      <c r="D16" s="27"/>
      <c r="E16" s="24"/>
      <c r="F16" s="24"/>
      <c r="G16" s="24"/>
      <c r="H16" s="28">
        <f t="shared" si="1"/>
        <v>998.46474742999999</v>
      </c>
    </row>
    <row r="17" spans="1:8" ht="13.5" thickBot="1" x14ac:dyDescent="0.25">
      <c r="A17" s="30" t="s">
        <v>15</v>
      </c>
      <c r="B17" s="31">
        <v>4.2299999999999998E-4</v>
      </c>
      <c r="C17" s="31">
        <v>2.2703542749999999</v>
      </c>
      <c r="D17" s="31"/>
      <c r="E17" s="32"/>
      <c r="F17" s="32"/>
      <c r="G17" s="32"/>
      <c r="H17" s="33">
        <f t="shared" si="1"/>
        <v>2.2707772749999999</v>
      </c>
    </row>
    <row r="18" spans="1:8" x14ac:dyDescent="0.2">
      <c r="A18" s="17" t="s">
        <v>16</v>
      </c>
      <c r="B18" s="34">
        <f t="shared" ref="B18:G18" si="2">SUM(B19:B26)</f>
        <v>1847.6443550948534</v>
      </c>
      <c r="C18" s="34">
        <f t="shared" si="2"/>
        <v>18.132717508288611</v>
      </c>
      <c r="D18" s="34">
        <f t="shared" si="2"/>
        <v>361.57895010387989</v>
      </c>
      <c r="E18" s="34">
        <f t="shared" si="2"/>
        <v>0</v>
      </c>
      <c r="F18" s="34">
        <f t="shared" si="2"/>
        <v>175.04871163340431</v>
      </c>
      <c r="G18" s="35">
        <f t="shared" si="2"/>
        <v>3.7706482451999999</v>
      </c>
      <c r="H18" s="21">
        <f t="shared" si="1"/>
        <v>2406.1753825856263</v>
      </c>
    </row>
    <row r="19" spans="1:8" x14ac:dyDescent="0.2">
      <c r="A19" s="22" t="s">
        <v>17</v>
      </c>
      <c r="B19" s="23">
        <v>882.53003500785314</v>
      </c>
      <c r="C19" s="23"/>
      <c r="D19" s="23"/>
      <c r="E19" s="36"/>
      <c r="F19" s="36"/>
      <c r="G19" s="36"/>
      <c r="H19" s="25">
        <f t="shared" si="1"/>
        <v>882.53003500785314</v>
      </c>
    </row>
    <row r="20" spans="1:8" x14ac:dyDescent="0.2">
      <c r="A20" s="22" t="s">
        <v>18</v>
      </c>
      <c r="B20" s="27"/>
      <c r="C20" s="27"/>
      <c r="D20" s="27">
        <v>343.74927717917393</v>
      </c>
      <c r="E20" s="27"/>
      <c r="F20" s="27"/>
      <c r="G20" s="27"/>
      <c r="H20" s="28">
        <f t="shared" si="1"/>
        <v>343.74927717917393</v>
      </c>
    </row>
    <row r="21" spans="1:8" x14ac:dyDescent="0.2">
      <c r="A21" s="22" t="s">
        <v>19</v>
      </c>
      <c r="B21" s="27">
        <v>946.05280871800005</v>
      </c>
      <c r="C21" s="27">
        <v>18.132717508288611</v>
      </c>
      <c r="D21" s="27">
        <v>7.8550407060000004E-3</v>
      </c>
      <c r="E21" s="24"/>
      <c r="F21" s="27">
        <v>175.04871163340431</v>
      </c>
      <c r="G21" s="37"/>
      <c r="H21" s="28">
        <f t="shared" si="1"/>
        <v>1139.2420929003988</v>
      </c>
    </row>
    <row r="22" spans="1:8" x14ac:dyDescent="0.2">
      <c r="A22" s="22" t="s">
        <v>59</v>
      </c>
      <c r="B22" s="27">
        <v>19.061511369000002</v>
      </c>
      <c r="C22" s="27"/>
      <c r="D22" s="27"/>
      <c r="E22" s="24"/>
      <c r="F22" s="24"/>
      <c r="G22" s="24"/>
      <c r="H22" s="28">
        <f t="shared" si="1"/>
        <v>19.061511369000002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/>
      <c r="F24" s="27"/>
      <c r="G24" s="27"/>
      <c r="H24" s="28">
        <f t="shared" si="1"/>
        <v>0</v>
      </c>
    </row>
    <row r="25" spans="1:8" x14ac:dyDescent="0.2">
      <c r="A25" s="22" t="s">
        <v>61</v>
      </c>
      <c r="B25" s="27"/>
      <c r="C25" s="27"/>
      <c r="D25" s="27">
        <v>17.821817884000001</v>
      </c>
      <c r="E25" s="27"/>
      <c r="F25" s="27"/>
      <c r="G25" s="27">
        <v>3.7706482451999999</v>
      </c>
      <c r="H25" s="28">
        <f t="shared" si="1"/>
        <v>21.592466129200002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3.032683</v>
      </c>
      <c r="C27" s="34">
        <f>SUM(C28:C36)</f>
        <v>902.52407992500014</v>
      </c>
      <c r="D27" s="34">
        <f>SUM(D28:D36)</f>
        <v>313.91836612800006</v>
      </c>
      <c r="E27" s="43"/>
      <c r="F27" s="43"/>
      <c r="G27" s="44"/>
      <c r="H27" s="21">
        <f t="shared" si="1"/>
        <v>1219.4751290530003</v>
      </c>
    </row>
    <row r="28" spans="1:8" x14ac:dyDescent="0.2">
      <c r="A28" s="22" t="s">
        <v>20</v>
      </c>
      <c r="B28" s="36"/>
      <c r="C28" s="23">
        <v>766.92444397500003</v>
      </c>
      <c r="D28" s="45"/>
      <c r="E28" s="24"/>
      <c r="F28" s="24"/>
      <c r="G28" s="24"/>
      <c r="H28" s="25">
        <f t="shared" si="1"/>
        <v>766.92444397500003</v>
      </c>
    </row>
    <row r="29" spans="1:8" x14ac:dyDescent="0.2">
      <c r="A29" s="22" t="s">
        <v>21</v>
      </c>
      <c r="B29" s="24"/>
      <c r="C29" s="27">
        <v>134.21793105</v>
      </c>
      <c r="D29" s="27">
        <v>53.879140530000001</v>
      </c>
      <c r="E29" s="24"/>
      <c r="F29" s="24"/>
      <c r="G29" s="24"/>
      <c r="H29" s="28">
        <f t="shared" si="1"/>
        <v>188.09707158000001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259.61222765600002</v>
      </c>
      <c r="E31" s="24"/>
      <c r="F31" s="24"/>
      <c r="G31" s="24"/>
      <c r="H31" s="28">
        <f t="shared" si="1"/>
        <v>259.61222765600002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1.3817048999999999</v>
      </c>
      <c r="D33" s="27">
        <v>0.42699794200000002</v>
      </c>
      <c r="E33" s="24"/>
      <c r="F33" s="24"/>
      <c r="G33" s="24"/>
      <c r="H33" s="28">
        <f t="shared" si="1"/>
        <v>1.808702842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2.4224250000000001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0.61025799999999997</v>
      </c>
      <c r="C36" s="31"/>
      <c r="D36" s="31"/>
      <c r="E36" s="32"/>
      <c r="F36" s="32"/>
      <c r="G36" s="32"/>
      <c r="H36" s="33">
        <f t="shared" si="1"/>
        <v>0.61025799999999997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0.49112499999999998</v>
      </c>
      <c r="C38" s="34">
        <f>SUM(C39:C43)</f>
        <v>290.38927624218752</v>
      </c>
      <c r="D38" s="34">
        <f>SUM(D39:D43)</f>
        <v>24.496150704000001</v>
      </c>
      <c r="E38" s="43"/>
      <c r="F38" s="43"/>
      <c r="G38" s="44"/>
      <c r="H38" s="52">
        <f t="shared" si="1"/>
        <v>315.37655194618753</v>
      </c>
    </row>
    <row r="39" spans="1:8" x14ac:dyDescent="0.2">
      <c r="A39" s="22" t="s">
        <v>25</v>
      </c>
      <c r="B39" s="23"/>
      <c r="C39" s="23">
        <v>147.38354025000001</v>
      </c>
      <c r="D39" s="23"/>
      <c r="E39" s="24"/>
      <c r="F39" s="24"/>
      <c r="G39" s="24"/>
      <c r="H39" s="25">
        <f t="shared" si="1"/>
        <v>147.38354025000001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0.49112499999999998</v>
      </c>
      <c r="C41" s="27">
        <v>8.1492574999999998E-2</v>
      </c>
      <c r="D41" s="27">
        <v>0.19812470400000001</v>
      </c>
      <c r="E41" s="24"/>
      <c r="F41" s="24"/>
      <c r="G41" s="24"/>
      <c r="H41" s="28">
        <f t="shared" si="1"/>
        <v>0.77074227900000003</v>
      </c>
    </row>
    <row r="42" spans="1:8" x14ac:dyDescent="0.2">
      <c r="A42" s="22" t="s">
        <v>69</v>
      </c>
      <c r="B42" s="24"/>
      <c r="C42" s="27">
        <v>142.7354002171875</v>
      </c>
      <c r="D42" s="27">
        <v>24.298026</v>
      </c>
      <c r="E42" s="24"/>
      <c r="F42" s="24"/>
      <c r="G42" s="24"/>
      <c r="H42" s="28">
        <f t="shared" si="1"/>
        <v>167.0334262171875</v>
      </c>
    </row>
    <row r="43" spans="1:8" ht="13.5" thickBot="1" x14ac:dyDescent="0.25">
      <c r="A43" s="22" t="s">
        <v>71</v>
      </c>
      <c r="B43" s="27"/>
      <c r="C43" s="27">
        <v>0.18884319999999999</v>
      </c>
      <c r="D43" s="27"/>
      <c r="E43" s="24"/>
      <c r="F43" s="24"/>
      <c r="G43" s="24"/>
      <c r="H43" s="28">
        <f t="shared" si="1"/>
        <v>0.18884319999999999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51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24544.7987211701</v>
      </c>
      <c r="C7" s="15">
        <f t="shared" si="0"/>
        <v>2253.4924649430091</v>
      </c>
      <c r="D7" s="15">
        <f t="shared" si="0"/>
        <v>884.61729049453254</v>
      </c>
      <c r="E7" s="15">
        <f t="shared" si="0"/>
        <v>0</v>
      </c>
      <c r="F7" s="15">
        <f t="shared" si="0"/>
        <v>138.6285223408546</v>
      </c>
      <c r="G7" s="15">
        <f t="shared" si="0"/>
        <v>3.6483939155999998</v>
      </c>
      <c r="H7" s="16">
        <f>SUM(B7:G7)</f>
        <v>27825.185392864099</v>
      </c>
    </row>
    <row r="8" spans="1:8" x14ac:dyDescent="0.2">
      <c r="A8" s="17" t="s">
        <v>6</v>
      </c>
      <c r="B8" s="18">
        <f>SUM(B9,B15)</f>
        <v>22589.863143742969</v>
      </c>
      <c r="C8" s="18">
        <f>SUM(C9,C15)</f>
        <v>991.65396116337979</v>
      </c>
      <c r="D8" s="18">
        <f>SUM(D9,D15)</f>
        <v>135.99755839767991</v>
      </c>
      <c r="E8" s="19"/>
      <c r="F8" s="19"/>
      <c r="G8" s="20"/>
      <c r="H8" s="21">
        <f t="shared" ref="H8:H44" si="1">SUM(B8:G8)</f>
        <v>23717.514663304031</v>
      </c>
    </row>
    <row r="9" spans="1:8" x14ac:dyDescent="0.2">
      <c r="A9" s="22" t="s">
        <v>7</v>
      </c>
      <c r="B9" s="23">
        <f>SUM(B10:B14)</f>
        <v>22576.793543332969</v>
      </c>
      <c r="C9" s="23">
        <f>SUM(C10:C14)</f>
        <v>81.648219415879851</v>
      </c>
      <c r="D9" s="23">
        <f>SUM(D10:D14)</f>
        <v>135.99755839767991</v>
      </c>
      <c r="E9" s="24"/>
      <c r="F9" s="24"/>
      <c r="G9" s="24"/>
      <c r="H9" s="25">
        <f t="shared" si="1"/>
        <v>22794.439321146532</v>
      </c>
    </row>
    <row r="10" spans="1:8" x14ac:dyDescent="0.2">
      <c r="A10" s="26" t="s">
        <v>8</v>
      </c>
      <c r="B10" s="27">
        <v>13616.671094786647</v>
      </c>
      <c r="C10" s="27">
        <v>3.7111843175568575</v>
      </c>
      <c r="D10" s="27">
        <v>84.009724426636623</v>
      </c>
      <c r="E10" s="24"/>
      <c r="F10" s="24"/>
      <c r="G10" s="24"/>
      <c r="H10" s="28">
        <f t="shared" si="1"/>
        <v>13704.39200353084</v>
      </c>
    </row>
    <row r="11" spans="1:8" x14ac:dyDescent="0.2">
      <c r="A11" s="26" t="s">
        <v>9</v>
      </c>
      <c r="B11" s="27">
        <v>6324.2061917101564</v>
      </c>
      <c r="C11" s="27">
        <v>5.7336700595809837</v>
      </c>
      <c r="D11" s="27">
        <v>11.788874944711621</v>
      </c>
      <c r="E11" s="24"/>
      <c r="F11" s="24"/>
      <c r="G11" s="24"/>
      <c r="H11" s="28">
        <f t="shared" si="1"/>
        <v>6341.728736714449</v>
      </c>
    </row>
    <row r="12" spans="1:8" x14ac:dyDescent="0.2">
      <c r="A12" s="26" t="s">
        <v>10</v>
      </c>
      <c r="B12" s="27">
        <v>1649.986554836164</v>
      </c>
      <c r="C12" s="29">
        <v>9.048518738742013</v>
      </c>
      <c r="D12" s="27">
        <v>29.109048754331674</v>
      </c>
      <c r="E12" s="24"/>
      <c r="F12" s="24"/>
      <c r="G12" s="24"/>
      <c r="H12" s="28">
        <f t="shared" si="1"/>
        <v>1688.1441223292377</v>
      </c>
    </row>
    <row r="13" spans="1:8" x14ac:dyDescent="0.2">
      <c r="A13" s="26" t="s">
        <v>11</v>
      </c>
      <c r="B13" s="27">
        <v>981.22127699999999</v>
      </c>
      <c r="C13" s="27">
        <v>63.148518824999996</v>
      </c>
      <c r="D13" s="27">
        <v>11.050227101999999</v>
      </c>
      <c r="E13" s="24"/>
      <c r="F13" s="24"/>
      <c r="G13" s="24"/>
      <c r="H13" s="28">
        <f t="shared" si="1"/>
        <v>1055.420022927</v>
      </c>
    </row>
    <row r="14" spans="1:8" x14ac:dyDescent="0.2">
      <c r="A14" s="26" t="s">
        <v>12</v>
      </c>
      <c r="B14" s="27">
        <v>4.7084250000000001</v>
      </c>
      <c r="C14" s="27">
        <v>6.3274749999999999E-3</v>
      </c>
      <c r="D14" s="27">
        <v>3.9683169999999997E-2</v>
      </c>
      <c r="E14" s="24"/>
      <c r="F14" s="24"/>
      <c r="G14" s="24"/>
      <c r="H14" s="28">
        <f t="shared" si="1"/>
        <v>4.754435645</v>
      </c>
    </row>
    <row r="15" spans="1:8" x14ac:dyDescent="0.2">
      <c r="A15" s="22" t="s">
        <v>13</v>
      </c>
      <c r="B15" s="27">
        <f>SUM(B16:B17)</f>
        <v>13.06960041</v>
      </c>
      <c r="C15" s="27">
        <f>SUM(C16:C17)</f>
        <v>910.0057417475</v>
      </c>
      <c r="D15" s="27">
        <f>SUM(D16:D17)</f>
        <v>0</v>
      </c>
      <c r="E15" s="24"/>
      <c r="F15" s="24"/>
      <c r="G15" s="24"/>
      <c r="H15" s="28">
        <f t="shared" si="1"/>
        <v>923.07534215750002</v>
      </c>
    </row>
    <row r="16" spans="1:8" x14ac:dyDescent="0.2">
      <c r="A16" s="26" t="s">
        <v>14</v>
      </c>
      <c r="B16" s="27">
        <v>13.06948841</v>
      </c>
      <c r="C16" s="27">
        <v>907.22460037250005</v>
      </c>
      <c r="D16" s="27"/>
      <c r="E16" s="24"/>
      <c r="F16" s="24"/>
      <c r="G16" s="24"/>
      <c r="H16" s="28">
        <f t="shared" si="1"/>
        <v>920.29408878250001</v>
      </c>
    </row>
    <row r="17" spans="1:8" ht="13.5" thickBot="1" x14ac:dyDescent="0.25">
      <c r="A17" s="30" t="s">
        <v>15</v>
      </c>
      <c r="B17" s="31">
        <v>1.12E-4</v>
      </c>
      <c r="C17" s="31">
        <v>2.7811413749999998</v>
      </c>
      <c r="D17" s="31"/>
      <c r="E17" s="32"/>
      <c r="F17" s="32"/>
      <c r="G17" s="32"/>
      <c r="H17" s="33">
        <f t="shared" si="1"/>
        <v>2.7812533749999999</v>
      </c>
    </row>
    <row r="18" spans="1:8" x14ac:dyDescent="0.2">
      <c r="A18" s="17" t="s">
        <v>16</v>
      </c>
      <c r="B18" s="34">
        <f t="shared" ref="B18:G18" si="2">SUM(B19:B26)</f>
        <v>1951.744919427133</v>
      </c>
      <c r="C18" s="34">
        <f t="shared" si="2"/>
        <v>18.058963918691489</v>
      </c>
      <c r="D18" s="34">
        <f t="shared" si="2"/>
        <v>404.16375040885265</v>
      </c>
      <c r="E18" s="34">
        <f t="shared" si="2"/>
        <v>0</v>
      </c>
      <c r="F18" s="34">
        <f t="shared" si="2"/>
        <v>138.6285223408546</v>
      </c>
      <c r="G18" s="35">
        <f t="shared" si="2"/>
        <v>3.6483939155999998</v>
      </c>
      <c r="H18" s="21">
        <f t="shared" si="1"/>
        <v>2516.2445500111317</v>
      </c>
    </row>
    <row r="19" spans="1:8" x14ac:dyDescent="0.2">
      <c r="A19" s="22" t="s">
        <v>17</v>
      </c>
      <c r="B19" s="23">
        <v>974.58065581913297</v>
      </c>
      <c r="C19" s="23"/>
      <c r="D19" s="23"/>
      <c r="E19" s="36"/>
      <c r="F19" s="36"/>
      <c r="G19" s="36"/>
      <c r="H19" s="25">
        <f t="shared" si="1"/>
        <v>974.58065581913297</v>
      </c>
    </row>
    <row r="20" spans="1:8" x14ac:dyDescent="0.2">
      <c r="A20" s="22" t="s">
        <v>18</v>
      </c>
      <c r="B20" s="27"/>
      <c r="C20" s="27"/>
      <c r="D20" s="27">
        <v>384.949132257185</v>
      </c>
      <c r="E20" s="27"/>
      <c r="F20" s="27"/>
      <c r="G20" s="27"/>
      <c r="H20" s="28">
        <f t="shared" si="1"/>
        <v>384.949132257185</v>
      </c>
    </row>
    <row r="21" spans="1:8" x14ac:dyDescent="0.2">
      <c r="A21" s="22" t="s">
        <v>19</v>
      </c>
      <c r="B21" s="27">
        <v>958.441075576</v>
      </c>
      <c r="C21" s="27">
        <v>18.058963918691489</v>
      </c>
      <c r="D21" s="27">
        <v>1.377189166767229E-2</v>
      </c>
      <c r="E21" s="24"/>
      <c r="F21" s="27">
        <v>138.6285223408546</v>
      </c>
      <c r="G21" s="37"/>
      <c r="H21" s="28">
        <f t="shared" si="1"/>
        <v>1115.1423337272138</v>
      </c>
    </row>
    <row r="22" spans="1:8" x14ac:dyDescent="0.2">
      <c r="A22" s="22" t="s">
        <v>59</v>
      </c>
      <c r="B22" s="27">
        <v>18.723188031999999</v>
      </c>
      <c r="C22" s="27"/>
      <c r="D22" s="27"/>
      <c r="E22" s="24"/>
      <c r="F22" s="24"/>
      <c r="G22" s="24"/>
      <c r="H22" s="28">
        <f t="shared" si="1"/>
        <v>18.723188031999999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/>
      <c r="F24" s="27"/>
      <c r="G24" s="27"/>
      <c r="H24" s="28">
        <f t="shared" si="1"/>
        <v>0</v>
      </c>
    </row>
    <row r="25" spans="1:8" x14ac:dyDescent="0.2">
      <c r="A25" s="22" t="s">
        <v>61</v>
      </c>
      <c r="B25" s="27"/>
      <c r="C25" s="27"/>
      <c r="D25" s="27">
        <v>19.200846259999999</v>
      </c>
      <c r="E25" s="27"/>
      <c r="F25" s="27"/>
      <c r="G25" s="27">
        <v>3.6483939155999998</v>
      </c>
      <c r="H25" s="28">
        <f t="shared" si="1"/>
        <v>22.849240175599999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2.742588</v>
      </c>
      <c r="C27" s="34">
        <f>SUM(C28:C36)</f>
        <v>953.61530677500002</v>
      </c>
      <c r="D27" s="34">
        <f>SUM(D28:D36)</f>
        <v>320.28364732</v>
      </c>
      <c r="E27" s="43"/>
      <c r="F27" s="43"/>
      <c r="G27" s="44"/>
      <c r="H27" s="21">
        <f t="shared" si="1"/>
        <v>1276.641542095</v>
      </c>
    </row>
    <row r="28" spans="1:8" x14ac:dyDescent="0.2">
      <c r="A28" s="22" t="s">
        <v>20</v>
      </c>
      <c r="B28" s="36"/>
      <c r="C28" s="23">
        <v>797.63983455000005</v>
      </c>
      <c r="D28" s="45"/>
      <c r="E28" s="24"/>
      <c r="F28" s="24"/>
      <c r="G28" s="24"/>
      <c r="H28" s="25">
        <f t="shared" si="1"/>
        <v>797.63983455000005</v>
      </c>
    </row>
    <row r="29" spans="1:8" x14ac:dyDescent="0.2">
      <c r="A29" s="22" t="s">
        <v>21</v>
      </c>
      <c r="B29" s="24"/>
      <c r="C29" s="27">
        <v>154.32577287500001</v>
      </c>
      <c r="D29" s="27">
        <v>57.070476169999999</v>
      </c>
      <c r="E29" s="24"/>
      <c r="F29" s="24"/>
      <c r="G29" s="24"/>
      <c r="H29" s="28">
        <f t="shared" si="1"/>
        <v>211.39624904500002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262.70335334599997</v>
      </c>
      <c r="E31" s="24"/>
      <c r="F31" s="24"/>
      <c r="G31" s="24"/>
      <c r="H31" s="28">
        <f t="shared" si="1"/>
        <v>262.70335334599997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1.6496993499999999</v>
      </c>
      <c r="D33" s="27">
        <v>0.50981780399999999</v>
      </c>
      <c r="E33" s="24"/>
      <c r="F33" s="24"/>
      <c r="G33" s="24"/>
      <c r="H33" s="28">
        <f t="shared" si="1"/>
        <v>2.159517154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2.125359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0.61722900000000003</v>
      </c>
      <c r="C36" s="31"/>
      <c r="D36" s="31"/>
      <c r="E36" s="32"/>
      <c r="F36" s="32"/>
      <c r="G36" s="32"/>
      <c r="H36" s="33">
        <f t="shared" si="1"/>
        <v>0.61722900000000003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0.44807000000000002</v>
      </c>
      <c r="C38" s="34">
        <f>SUM(C39:C43)</f>
        <v>290.1642330859375</v>
      </c>
      <c r="D38" s="34">
        <f>SUM(D39:D43)</f>
        <v>24.172334368000001</v>
      </c>
      <c r="E38" s="43"/>
      <c r="F38" s="43"/>
      <c r="G38" s="44"/>
      <c r="H38" s="52">
        <f t="shared" si="1"/>
        <v>314.78463745393748</v>
      </c>
    </row>
    <row r="39" spans="1:8" x14ac:dyDescent="0.2">
      <c r="A39" s="22" t="s">
        <v>25</v>
      </c>
      <c r="B39" s="23"/>
      <c r="C39" s="23">
        <v>149.27734095</v>
      </c>
      <c r="D39" s="23"/>
      <c r="E39" s="24"/>
      <c r="F39" s="24"/>
      <c r="G39" s="24"/>
      <c r="H39" s="25">
        <f t="shared" si="1"/>
        <v>149.27734095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0.44807000000000002</v>
      </c>
      <c r="C41" s="27">
        <v>3.5052649999999998E-2</v>
      </c>
      <c r="D41" s="27">
        <v>5.7185008000000002E-2</v>
      </c>
      <c r="E41" s="24"/>
      <c r="F41" s="24"/>
      <c r="G41" s="24"/>
      <c r="H41" s="28">
        <f t="shared" si="1"/>
        <v>0.54030765800000002</v>
      </c>
    </row>
    <row r="42" spans="1:8" x14ac:dyDescent="0.2">
      <c r="A42" s="22" t="s">
        <v>69</v>
      </c>
      <c r="B42" s="24"/>
      <c r="C42" s="27">
        <v>140.6901694109375</v>
      </c>
      <c r="D42" s="27">
        <v>24.11514936</v>
      </c>
      <c r="E42" s="24"/>
      <c r="F42" s="24"/>
      <c r="G42" s="24"/>
      <c r="H42" s="28">
        <f t="shared" si="1"/>
        <v>164.8053187709375</v>
      </c>
    </row>
    <row r="43" spans="1:8" ht="13.5" thickBot="1" x14ac:dyDescent="0.25">
      <c r="A43" s="22" t="s">
        <v>71</v>
      </c>
      <c r="B43" s="27"/>
      <c r="C43" s="27">
        <v>0.161670075</v>
      </c>
      <c r="D43" s="27"/>
      <c r="E43" s="24"/>
      <c r="F43" s="24"/>
      <c r="G43" s="24"/>
      <c r="H43" s="28">
        <f t="shared" si="1"/>
        <v>0.161670075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50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26458.664225145592</v>
      </c>
      <c r="C7" s="15">
        <f t="shared" si="0"/>
        <v>2146.6067808299863</v>
      </c>
      <c r="D7" s="15">
        <f t="shared" si="0"/>
        <v>1012.212872913773</v>
      </c>
      <c r="E7" s="15">
        <f t="shared" si="0"/>
        <v>2.5205915199999998E-2</v>
      </c>
      <c r="F7" s="15">
        <f t="shared" si="0"/>
        <v>131.26366255603901</v>
      </c>
      <c r="G7" s="15">
        <f t="shared" si="0"/>
        <v>4.7765396255999999</v>
      </c>
      <c r="H7" s="16">
        <f>SUM(B7:G7)</f>
        <v>29753.549286986192</v>
      </c>
    </row>
    <row r="8" spans="1:8" x14ac:dyDescent="0.2">
      <c r="A8" s="17" t="s">
        <v>6</v>
      </c>
      <c r="B8" s="18">
        <f>SUM(B9,B15)</f>
        <v>24424.887160463455</v>
      </c>
      <c r="C8" s="18">
        <f>SUM(C9,C15)</f>
        <v>868.2697404559683</v>
      </c>
      <c r="D8" s="18">
        <f>SUM(D9,D15)</f>
        <v>176.11720659397733</v>
      </c>
      <c r="E8" s="19"/>
      <c r="F8" s="19"/>
      <c r="G8" s="20"/>
      <c r="H8" s="21">
        <f t="shared" ref="H8:H44" si="1">SUM(B8:G8)</f>
        <v>25469.274107513404</v>
      </c>
    </row>
    <row r="9" spans="1:8" x14ac:dyDescent="0.2">
      <c r="A9" s="22" t="s">
        <v>7</v>
      </c>
      <c r="B9" s="23">
        <f>SUM(B10:B14)</f>
        <v>24412.361648213457</v>
      </c>
      <c r="C9" s="23">
        <f>SUM(C10:C14)</f>
        <v>74.539353843468263</v>
      </c>
      <c r="D9" s="23">
        <f>SUM(D10:D14)</f>
        <v>176.11720659397733</v>
      </c>
      <c r="E9" s="24"/>
      <c r="F9" s="24"/>
      <c r="G9" s="24"/>
      <c r="H9" s="25">
        <f t="shared" si="1"/>
        <v>24663.018208650905</v>
      </c>
    </row>
    <row r="10" spans="1:8" x14ac:dyDescent="0.2">
      <c r="A10" s="26" t="s">
        <v>8</v>
      </c>
      <c r="B10" s="27">
        <v>15038.063877858791</v>
      </c>
      <c r="C10" s="27">
        <v>4.1330734220179837</v>
      </c>
      <c r="D10" s="27">
        <v>118.42698499363871</v>
      </c>
      <c r="E10" s="24"/>
      <c r="F10" s="24"/>
      <c r="G10" s="24"/>
      <c r="H10" s="28">
        <f t="shared" si="1"/>
        <v>15160.623936274447</v>
      </c>
    </row>
    <row r="11" spans="1:8" x14ac:dyDescent="0.2">
      <c r="A11" s="26" t="s">
        <v>9</v>
      </c>
      <c r="B11" s="27">
        <v>6657.03891411721</v>
      </c>
      <c r="C11" s="27">
        <v>7.3631116434768167</v>
      </c>
      <c r="D11" s="27">
        <v>12.378884645891272</v>
      </c>
      <c r="E11" s="24"/>
      <c r="F11" s="24"/>
      <c r="G11" s="24"/>
      <c r="H11" s="28">
        <f t="shared" si="1"/>
        <v>6676.7809104065782</v>
      </c>
    </row>
    <row r="12" spans="1:8" x14ac:dyDescent="0.2">
      <c r="A12" s="26" t="s">
        <v>10</v>
      </c>
      <c r="B12" s="27">
        <v>1758.8392092374577</v>
      </c>
      <c r="C12" s="29">
        <v>8.802038202973467</v>
      </c>
      <c r="D12" s="27">
        <v>35.005994228447356</v>
      </c>
      <c r="E12" s="24"/>
      <c r="F12" s="24"/>
      <c r="G12" s="24"/>
      <c r="H12" s="28">
        <f t="shared" si="1"/>
        <v>1802.6472416688787</v>
      </c>
    </row>
    <row r="13" spans="1:8" x14ac:dyDescent="0.2">
      <c r="A13" s="26" t="s">
        <v>11</v>
      </c>
      <c r="B13" s="27">
        <v>953.68681200000003</v>
      </c>
      <c r="C13" s="27">
        <v>54.235345449999997</v>
      </c>
      <c r="D13" s="27">
        <v>10.264836777999999</v>
      </c>
      <c r="E13" s="24"/>
      <c r="F13" s="24"/>
      <c r="G13" s="24"/>
      <c r="H13" s="28">
        <f t="shared" si="1"/>
        <v>1018.186994228</v>
      </c>
    </row>
    <row r="14" spans="1:8" x14ac:dyDescent="0.2">
      <c r="A14" s="26" t="s">
        <v>12</v>
      </c>
      <c r="B14" s="27">
        <v>4.7328349999999997</v>
      </c>
      <c r="C14" s="27">
        <v>5.7851250000000003E-3</v>
      </c>
      <c r="D14" s="27">
        <v>4.0505948E-2</v>
      </c>
      <c r="E14" s="24"/>
      <c r="F14" s="24"/>
      <c r="G14" s="24"/>
      <c r="H14" s="28">
        <f t="shared" si="1"/>
        <v>4.7791260729999996</v>
      </c>
    </row>
    <row r="15" spans="1:8" x14ac:dyDescent="0.2">
      <c r="A15" s="22" t="s">
        <v>13</v>
      </c>
      <c r="B15" s="27">
        <f>SUM(B16:B17)</f>
        <v>12.52551225</v>
      </c>
      <c r="C15" s="27">
        <f>SUM(C16:C17)</f>
        <v>793.73038661250007</v>
      </c>
      <c r="D15" s="27">
        <f>SUM(D16:D17)</f>
        <v>0</v>
      </c>
      <c r="E15" s="24"/>
      <c r="F15" s="24"/>
      <c r="G15" s="24"/>
      <c r="H15" s="28">
        <f t="shared" si="1"/>
        <v>806.25589886250009</v>
      </c>
    </row>
    <row r="16" spans="1:8" x14ac:dyDescent="0.2">
      <c r="A16" s="26" t="s">
        <v>14</v>
      </c>
      <c r="B16" s="27">
        <v>12.52546925</v>
      </c>
      <c r="C16" s="27">
        <v>790.83900486250002</v>
      </c>
      <c r="D16" s="27"/>
      <c r="E16" s="24"/>
      <c r="F16" s="24"/>
      <c r="G16" s="24"/>
      <c r="H16" s="28">
        <f t="shared" si="1"/>
        <v>803.36447411250003</v>
      </c>
    </row>
    <row r="17" spans="1:8" ht="13.5" thickBot="1" x14ac:dyDescent="0.25">
      <c r="A17" s="30" t="s">
        <v>15</v>
      </c>
      <c r="B17" s="31">
        <v>4.3000000000000002E-5</v>
      </c>
      <c r="C17" s="31">
        <v>2.8913817499999999</v>
      </c>
      <c r="D17" s="31"/>
      <c r="E17" s="32"/>
      <c r="F17" s="32"/>
      <c r="G17" s="32"/>
      <c r="H17" s="33">
        <f t="shared" si="1"/>
        <v>2.8914247499999997</v>
      </c>
    </row>
    <row r="18" spans="1:8" x14ac:dyDescent="0.2">
      <c r="A18" s="17" t="s">
        <v>16</v>
      </c>
      <c r="B18" s="34">
        <f t="shared" ref="B18:G18" si="2">SUM(B19:B26)</f>
        <v>2031.0466466821395</v>
      </c>
      <c r="C18" s="34">
        <f t="shared" si="2"/>
        <v>18.47676738808028</v>
      </c>
      <c r="D18" s="34">
        <f t="shared" si="2"/>
        <v>492.80189714779567</v>
      </c>
      <c r="E18" s="34">
        <f t="shared" si="2"/>
        <v>2.5205915199999998E-2</v>
      </c>
      <c r="F18" s="34">
        <f t="shared" si="2"/>
        <v>131.26366255603901</v>
      </c>
      <c r="G18" s="35">
        <f t="shared" si="2"/>
        <v>4.7765396255999999</v>
      </c>
      <c r="H18" s="21">
        <f t="shared" si="1"/>
        <v>2678.3907193148543</v>
      </c>
    </row>
    <row r="19" spans="1:8" x14ac:dyDescent="0.2">
      <c r="A19" s="22" t="s">
        <v>17</v>
      </c>
      <c r="B19" s="23">
        <v>1002.4083039173394</v>
      </c>
      <c r="C19" s="23"/>
      <c r="D19" s="23"/>
      <c r="E19" s="36"/>
      <c r="F19" s="36"/>
      <c r="G19" s="36"/>
      <c r="H19" s="25">
        <f t="shared" si="1"/>
        <v>1002.4083039173394</v>
      </c>
    </row>
    <row r="20" spans="1:8" x14ac:dyDescent="0.2">
      <c r="A20" s="22" t="s">
        <v>18</v>
      </c>
      <c r="B20" s="27"/>
      <c r="C20" s="27"/>
      <c r="D20" s="27">
        <v>472.72231623609366</v>
      </c>
      <c r="E20" s="27"/>
      <c r="F20" s="27"/>
      <c r="G20" s="27"/>
      <c r="H20" s="28">
        <f t="shared" si="1"/>
        <v>472.72231623609366</v>
      </c>
    </row>
    <row r="21" spans="1:8" x14ac:dyDescent="0.2">
      <c r="A21" s="22" t="s">
        <v>19</v>
      </c>
      <c r="B21" s="27">
        <v>1009.29536287</v>
      </c>
      <c r="C21" s="27">
        <v>18.47676738808028</v>
      </c>
      <c r="D21" s="27">
        <v>1.4338567702E-2</v>
      </c>
      <c r="E21" s="24"/>
      <c r="F21" s="27">
        <v>131.261917313239</v>
      </c>
      <c r="G21" s="37"/>
      <c r="H21" s="28">
        <f t="shared" si="1"/>
        <v>1159.0483861390212</v>
      </c>
    </row>
    <row r="22" spans="1:8" x14ac:dyDescent="0.2">
      <c r="A22" s="22" t="s">
        <v>59</v>
      </c>
      <c r="B22" s="27">
        <v>19.342979894799999</v>
      </c>
      <c r="C22" s="27"/>
      <c r="D22" s="27"/>
      <c r="E22" s="24"/>
      <c r="F22" s="24"/>
      <c r="G22" s="24"/>
      <c r="H22" s="28">
        <f t="shared" si="1"/>
        <v>19.342979894799999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2.5205915199999998E-2</v>
      </c>
      <c r="F24" s="27">
        <v>1.7452428E-3</v>
      </c>
      <c r="G24" s="27"/>
      <c r="H24" s="28">
        <f t="shared" si="1"/>
        <v>2.6951157999999999E-2</v>
      </c>
    </row>
    <row r="25" spans="1:8" x14ac:dyDescent="0.2">
      <c r="A25" s="22" t="s">
        <v>61</v>
      </c>
      <c r="B25" s="27"/>
      <c r="C25" s="27"/>
      <c r="D25" s="27">
        <v>20.065242344000001</v>
      </c>
      <c r="E25" s="27"/>
      <c r="F25" s="27"/>
      <c r="G25" s="27">
        <v>4.7765396255999999</v>
      </c>
      <c r="H25" s="28">
        <f t="shared" si="1"/>
        <v>24.8417819696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2.314829</v>
      </c>
      <c r="C27" s="34">
        <f>SUM(C28:C36)</f>
        <v>968.77768240000012</v>
      </c>
      <c r="D27" s="34">
        <f>SUM(D28:D36)</f>
        <v>320.01648078400001</v>
      </c>
      <c r="E27" s="43"/>
      <c r="F27" s="43"/>
      <c r="G27" s="44"/>
      <c r="H27" s="21">
        <f t="shared" si="1"/>
        <v>1291.1089921840003</v>
      </c>
    </row>
    <row r="28" spans="1:8" x14ac:dyDescent="0.2">
      <c r="A28" s="22" t="s">
        <v>20</v>
      </c>
      <c r="B28" s="36"/>
      <c r="C28" s="23">
        <v>812.06127130000004</v>
      </c>
      <c r="D28" s="45"/>
      <c r="E28" s="24"/>
      <c r="F28" s="24"/>
      <c r="G28" s="24"/>
      <c r="H28" s="25">
        <f t="shared" si="1"/>
        <v>812.06127130000004</v>
      </c>
    </row>
    <row r="29" spans="1:8" x14ac:dyDescent="0.2">
      <c r="A29" s="22" t="s">
        <v>21</v>
      </c>
      <c r="B29" s="24"/>
      <c r="C29" s="27">
        <v>155.29666779999999</v>
      </c>
      <c r="D29" s="27">
        <v>56.927651623999999</v>
      </c>
      <c r="E29" s="24"/>
      <c r="F29" s="24"/>
      <c r="G29" s="24"/>
      <c r="H29" s="28">
        <f t="shared" si="1"/>
        <v>212.22431942399999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262.650076012</v>
      </c>
      <c r="E31" s="24"/>
      <c r="F31" s="24"/>
      <c r="G31" s="24"/>
      <c r="H31" s="28">
        <f t="shared" si="1"/>
        <v>262.650076012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1.4197432999999999</v>
      </c>
      <c r="D33" s="27">
        <v>0.43875314799999998</v>
      </c>
      <c r="E33" s="24"/>
      <c r="F33" s="24"/>
      <c r="G33" s="24"/>
      <c r="H33" s="28">
        <f t="shared" si="1"/>
        <v>1.8584964479999999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1.794035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0.52079399999999998</v>
      </c>
      <c r="C36" s="31"/>
      <c r="D36" s="31"/>
      <c r="E36" s="32"/>
      <c r="F36" s="32"/>
      <c r="G36" s="32"/>
      <c r="H36" s="33">
        <f t="shared" si="1"/>
        <v>0.52079399999999998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0.41558899999999999</v>
      </c>
      <c r="C38" s="34">
        <f>SUM(C39:C43)</f>
        <v>291.08259058593751</v>
      </c>
      <c r="D38" s="34">
        <f>SUM(D39:D43)</f>
        <v>23.277288387999999</v>
      </c>
      <c r="E38" s="43"/>
      <c r="F38" s="43"/>
      <c r="G38" s="44"/>
      <c r="H38" s="52">
        <f t="shared" si="1"/>
        <v>314.77546797393751</v>
      </c>
    </row>
    <row r="39" spans="1:8" x14ac:dyDescent="0.2">
      <c r="A39" s="22" t="s">
        <v>25</v>
      </c>
      <c r="B39" s="23"/>
      <c r="C39" s="23">
        <v>151.17278585</v>
      </c>
      <c r="D39" s="23"/>
      <c r="E39" s="24"/>
      <c r="F39" s="24"/>
      <c r="G39" s="24"/>
      <c r="H39" s="25">
        <f t="shared" si="1"/>
        <v>151.17278585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0.41558899999999999</v>
      </c>
      <c r="C41" s="27">
        <v>7.4798724999999996E-2</v>
      </c>
      <c r="D41" s="27">
        <v>0.20845576800000001</v>
      </c>
      <c r="E41" s="24"/>
      <c r="F41" s="24"/>
      <c r="G41" s="24"/>
      <c r="H41" s="28">
        <f t="shared" si="1"/>
        <v>0.69884349300000004</v>
      </c>
    </row>
    <row r="42" spans="1:8" x14ac:dyDescent="0.2">
      <c r="A42" s="22" t="s">
        <v>69</v>
      </c>
      <c r="B42" s="24"/>
      <c r="C42" s="27">
        <v>139.69682023593751</v>
      </c>
      <c r="D42" s="27">
        <v>23.068832619999998</v>
      </c>
      <c r="E42" s="24"/>
      <c r="F42" s="24"/>
      <c r="G42" s="24"/>
      <c r="H42" s="28">
        <f t="shared" si="1"/>
        <v>162.7656528559375</v>
      </c>
    </row>
    <row r="43" spans="1:8" ht="13.5" thickBot="1" x14ac:dyDescent="0.25">
      <c r="A43" s="22" t="s">
        <v>71</v>
      </c>
      <c r="B43" s="27"/>
      <c r="C43" s="27">
        <v>0.13818577500000001</v>
      </c>
      <c r="D43" s="27"/>
      <c r="E43" s="24"/>
      <c r="F43" s="24"/>
      <c r="G43" s="24"/>
      <c r="H43" s="28">
        <f t="shared" si="1"/>
        <v>0.13818577500000001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49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22056.171410824194</v>
      </c>
      <c r="C7" s="15">
        <f t="shared" si="0"/>
        <v>2241.3294623830207</v>
      </c>
      <c r="D7" s="15">
        <f t="shared" si="0"/>
        <v>1031.0001177492545</v>
      </c>
      <c r="E7" s="15">
        <f t="shared" si="0"/>
        <v>12.501546175520001</v>
      </c>
      <c r="F7" s="15">
        <f t="shared" si="0"/>
        <v>139.03228230711565</v>
      </c>
      <c r="G7" s="15">
        <f t="shared" si="0"/>
        <v>5.1836584319999996</v>
      </c>
      <c r="H7" s="16">
        <f>SUM(B7:G7)</f>
        <v>25485.218477871109</v>
      </c>
    </row>
    <row r="8" spans="1:8" x14ac:dyDescent="0.2">
      <c r="A8" s="17" t="s">
        <v>6</v>
      </c>
      <c r="B8" s="18">
        <f>SUM(B9,B15)</f>
        <v>20077.738960298797</v>
      </c>
      <c r="C8" s="18">
        <f>SUM(C9,C15)</f>
        <v>882.91709181251633</v>
      </c>
      <c r="D8" s="18">
        <f>SUM(D9,D15)</f>
        <v>177.47889698401497</v>
      </c>
      <c r="E8" s="19"/>
      <c r="F8" s="19"/>
      <c r="G8" s="20"/>
      <c r="H8" s="21">
        <f t="shared" ref="H8:H44" si="1">SUM(B8:G8)</f>
        <v>21138.134949095329</v>
      </c>
    </row>
    <row r="9" spans="1:8" x14ac:dyDescent="0.2">
      <c r="A9" s="22" t="s">
        <v>7</v>
      </c>
      <c r="B9" s="23">
        <f>SUM(B10:B14)</f>
        <v>20065.406578538797</v>
      </c>
      <c r="C9" s="23">
        <f>SUM(C10:C14)</f>
        <v>73.053135652516303</v>
      </c>
      <c r="D9" s="23">
        <f>SUM(D10:D14)</f>
        <v>177.47889698401497</v>
      </c>
      <c r="E9" s="24"/>
      <c r="F9" s="24"/>
      <c r="G9" s="24"/>
      <c r="H9" s="25">
        <f t="shared" si="1"/>
        <v>20315.93861117533</v>
      </c>
    </row>
    <row r="10" spans="1:8" x14ac:dyDescent="0.2">
      <c r="A10" s="26" t="s">
        <v>8</v>
      </c>
      <c r="B10" s="27">
        <v>11006.625019009243</v>
      </c>
      <c r="C10" s="27">
        <v>3.1710785604340201</v>
      </c>
      <c r="D10" s="27">
        <v>118.81687583348223</v>
      </c>
      <c r="E10" s="24"/>
      <c r="F10" s="24"/>
      <c r="G10" s="24"/>
      <c r="H10" s="28">
        <f t="shared" si="1"/>
        <v>11128.612973403158</v>
      </c>
    </row>
    <row r="11" spans="1:8" x14ac:dyDescent="0.2">
      <c r="A11" s="26" t="s">
        <v>9</v>
      </c>
      <c r="B11" s="27">
        <v>6296.7928667004026</v>
      </c>
      <c r="C11" s="27">
        <v>7.4984647476966417</v>
      </c>
      <c r="D11" s="27">
        <v>11.335235426181603</v>
      </c>
      <c r="E11" s="24"/>
      <c r="F11" s="24"/>
      <c r="G11" s="24"/>
      <c r="H11" s="28">
        <f t="shared" si="1"/>
        <v>6315.6265668742808</v>
      </c>
    </row>
    <row r="12" spans="1:8" x14ac:dyDescent="0.2">
      <c r="A12" s="26" t="s">
        <v>10</v>
      </c>
      <c r="B12" s="27">
        <v>1758.8779928291563</v>
      </c>
      <c r="C12" s="29">
        <v>8.2040518943856338</v>
      </c>
      <c r="D12" s="27">
        <v>37.272946952351141</v>
      </c>
      <c r="E12" s="24"/>
      <c r="F12" s="24"/>
      <c r="G12" s="24"/>
      <c r="H12" s="28">
        <f t="shared" si="1"/>
        <v>1804.354991675893</v>
      </c>
    </row>
    <row r="13" spans="1:8" x14ac:dyDescent="0.2">
      <c r="A13" s="26" t="s">
        <v>11</v>
      </c>
      <c r="B13" s="27">
        <v>998.38608699999997</v>
      </c>
      <c r="C13" s="27">
        <v>54.174459650000003</v>
      </c>
      <c r="D13" s="27">
        <v>10.012994892</v>
      </c>
      <c r="E13" s="24"/>
      <c r="F13" s="24"/>
      <c r="G13" s="24"/>
      <c r="H13" s="28">
        <f t="shared" si="1"/>
        <v>1062.5735415419999</v>
      </c>
    </row>
    <row r="14" spans="1:8" x14ac:dyDescent="0.2">
      <c r="A14" s="26" t="s">
        <v>12</v>
      </c>
      <c r="B14" s="27">
        <v>4.7246129999999997</v>
      </c>
      <c r="C14" s="27">
        <v>5.0807999999999999E-3</v>
      </c>
      <c r="D14" s="27">
        <v>4.0843879999999999E-2</v>
      </c>
      <c r="E14" s="24"/>
      <c r="F14" s="24"/>
      <c r="G14" s="24"/>
      <c r="H14" s="28">
        <f t="shared" si="1"/>
        <v>4.7705376799999994</v>
      </c>
    </row>
    <row r="15" spans="1:8" x14ac:dyDescent="0.2">
      <c r="A15" s="22" t="s">
        <v>13</v>
      </c>
      <c r="B15" s="27">
        <f>SUM(B16:B17)</f>
        <v>12.332381760000001</v>
      </c>
      <c r="C15" s="27">
        <f>SUM(C16:C17)</f>
        <v>809.86395616000004</v>
      </c>
      <c r="D15" s="27">
        <f>SUM(D16:D17)</f>
        <v>0</v>
      </c>
      <c r="E15" s="24"/>
      <c r="F15" s="24"/>
      <c r="G15" s="24"/>
      <c r="H15" s="28">
        <f t="shared" si="1"/>
        <v>822.19633792000002</v>
      </c>
    </row>
    <row r="16" spans="1:8" x14ac:dyDescent="0.2">
      <c r="A16" s="26" t="s">
        <v>14</v>
      </c>
      <c r="B16" s="27">
        <v>12.33223576</v>
      </c>
      <c r="C16" s="27">
        <v>807.12111708500004</v>
      </c>
      <c r="D16" s="27"/>
      <c r="E16" s="24"/>
      <c r="F16" s="24"/>
      <c r="G16" s="24"/>
      <c r="H16" s="28">
        <f t="shared" si="1"/>
        <v>819.45335284500004</v>
      </c>
    </row>
    <row r="17" spans="1:8" ht="13.5" thickBot="1" x14ac:dyDescent="0.25">
      <c r="A17" s="30" t="s">
        <v>15</v>
      </c>
      <c r="B17" s="31">
        <v>1.46E-4</v>
      </c>
      <c r="C17" s="31">
        <v>2.742839075</v>
      </c>
      <c r="D17" s="31"/>
      <c r="E17" s="32"/>
      <c r="F17" s="32"/>
      <c r="G17" s="32"/>
      <c r="H17" s="33">
        <f t="shared" si="1"/>
        <v>2.742985075</v>
      </c>
    </row>
    <row r="18" spans="1:8" x14ac:dyDescent="0.2">
      <c r="A18" s="17" t="s">
        <v>16</v>
      </c>
      <c r="B18" s="34">
        <f t="shared" ref="B18:G18" si="2">SUM(B19:B26)</f>
        <v>1974.8617905253975</v>
      </c>
      <c r="C18" s="34">
        <f t="shared" si="2"/>
        <v>16.80863385644221</v>
      </c>
      <c r="D18" s="34">
        <f t="shared" si="2"/>
        <v>476.88680780323961</v>
      </c>
      <c r="E18" s="34">
        <f t="shared" si="2"/>
        <v>12.501546175520001</v>
      </c>
      <c r="F18" s="34">
        <f t="shared" si="2"/>
        <v>139.03228230711565</v>
      </c>
      <c r="G18" s="35">
        <f t="shared" si="2"/>
        <v>5.1836584319999996</v>
      </c>
      <c r="H18" s="21">
        <f t="shared" si="1"/>
        <v>2625.2747190997147</v>
      </c>
    </row>
    <row r="19" spans="1:8" x14ac:dyDescent="0.2">
      <c r="A19" s="22" t="s">
        <v>17</v>
      </c>
      <c r="B19" s="23">
        <v>894.05656578499759</v>
      </c>
      <c r="C19" s="23"/>
      <c r="D19" s="23"/>
      <c r="E19" s="36"/>
      <c r="F19" s="36"/>
      <c r="G19" s="36"/>
      <c r="H19" s="25">
        <f t="shared" si="1"/>
        <v>894.05656578499759</v>
      </c>
    </row>
    <row r="20" spans="1:8" x14ac:dyDescent="0.2">
      <c r="A20" s="22" t="s">
        <v>18</v>
      </c>
      <c r="B20" s="27"/>
      <c r="C20" s="27"/>
      <c r="D20" s="27">
        <v>456.33346497127718</v>
      </c>
      <c r="E20" s="27"/>
      <c r="F20" s="27"/>
      <c r="G20" s="27"/>
      <c r="H20" s="28">
        <f t="shared" si="1"/>
        <v>456.33346497127718</v>
      </c>
    </row>
    <row r="21" spans="1:8" x14ac:dyDescent="0.2">
      <c r="A21" s="22" t="s">
        <v>19</v>
      </c>
      <c r="B21" s="27">
        <v>1060.0492625659999</v>
      </c>
      <c r="C21" s="27">
        <v>16.80863385644221</v>
      </c>
      <c r="D21" s="27">
        <v>3.4451809962412948E-2</v>
      </c>
      <c r="E21" s="24"/>
      <c r="F21" s="27">
        <v>139.02546271230565</v>
      </c>
      <c r="G21" s="37"/>
      <c r="H21" s="28">
        <f t="shared" si="1"/>
        <v>1215.91781094471</v>
      </c>
    </row>
    <row r="22" spans="1:8" x14ac:dyDescent="0.2">
      <c r="A22" s="22" t="s">
        <v>59</v>
      </c>
      <c r="B22" s="27">
        <v>20.7559621744</v>
      </c>
      <c r="C22" s="27"/>
      <c r="D22" s="27"/>
      <c r="E22" s="24"/>
      <c r="F22" s="24"/>
      <c r="G22" s="24"/>
      <c r="H22" s="28">
        <f t="shared" si="1"/>
        <v>20.7559621744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12.501546175520001</v>
      </c>
      <c r="F24" s="27">
        <v>6.8195948100000002E-3</v>
      </c>
      <c r="G24" s="27"/>
      <c r="H24" s="28">
        <f t="shared" si="1"/>
        <v>12.508365770330002</v>
      </c>
    </row>
    <row r="25" spans="1:8" x14ac:dyDescent="0.2">
      <c r="A25" s="22" t="s">
        <v>61</v>
      </c>
      <c r="B25" s="27"/>
      <c r="C25" s="27"/>
      <c r="D25" s="27">
        <v>20.518891021999998</v>
      </c>
      <c r="E25" s="27"/>
      <c r="F25" s="27"/>
      <c r="G25" s="27">
        <v>5.1836584319999996</v>
      </c>
      <c r="H25" s="28">
        <f t="shared" si="1"/>
        <v>25.702549454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2.6227560000000003</v>
      </c>
      <c r="C27" s="34">
        <f>SUM(C28:C36)</f>
        <v>1052.413991575</v>
      </c>
      <c r="D27" s="34">
        <f>SUM(D28:D36)</f>
        <v>353.65180813199999</v>
      </c>
      <c r="E27" s="43"/>
      <c r="F27" s="43"/>
      <c r="G27" s="44"/>
      <c r="H27" s="21">
        <f t="shared" si="1"/>
        <v>1408.688555707</v>
      </c>
    </row>
    <row r="28" spans="1:8" x14ac:dyDescent="0.2">
      <c r="A28" s="22" t="s">
        <v>20</v>
      </c>
      <c r="B28" s="36"/>
      <c r="C28" s="23">
        <v>897.23979567499998</v>
      </c>
      <c r="D28" s="45"/>
      <c r="E28" s="24"/>
      <c r="F28" s="24"/>
      <c r="G28" s="24"/>
      <c r="H28" s="25">
        <f t="shared" si="1"/>
        <v>897.23979567499998</v>
      </c>
    </row>
    <row r="29" spans="1:8" x14ac:dyDescent="0.2">
      <c r="A29" s="22" t="s">
        <v>21</v>
      </c>
      <c r="B29" s="24"/>
      <c r="C29" s="27">
        <v>153.8181859</v>
      </c>
      <c r="D29" s="27">
        <v>62.479960804000001</v>
      </c>
      <c r="E29" s="24"/>
      <c r="F29" s="24"/>
      <c r="G29" s="24"/>
      <c r="H29" s="28">
        <f t="shared" si="1"/>
        <v>216.298146704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290.75278959600001</v>
      </c>
      <c r="E31" s="24"/>
      <c r="F31" s="24"/>
      <c r="G31" s="24"/>
      <c r="H31" s="28">
        <f t="shared" si="1"/>
        <v>290.75278959600001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1.3560099999999999</v>
      </c>
      <c r="D33" s="27">
        <v>0.41905773200000002</v>
      </c>
      <c r="E33" s="24"/>
      <c r="F33" s="24"/>
      <c r="G33" s="24"/>
      <c r="H33" s="28">
        <f t="shared" si="1"/>
        <v>1.7750677319999999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2.1434540000000002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0.47930200000000001</v>
      </c>
      <c r="C36" s="31"/>
      <c r="D36" s="31"/>
      <c r="E36" s="32"/>
      <c r="F36" s="32"/>
      <c r="G36" s="32"/>
      <c r="H36" s="33">
        <f t="shared" si="1"/>
        <v>0.47930200000000001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0.94790399999999997</v>
      </c>
      <c r="C38" s="34">
        <f>SUM(C39:C43)</f>
        <v>289.1897451390625</v>
      </c>
      <c r="D38" s="34">
        <f>SUM(D39:D43)</f>
        <v>22.98260483</v>
      </c>
      <c r="E38" s="43"/>
      <c r="F38" s="43"/>
      <c r="G38" s="44"/>
      <c r="H38" s="52">
        <f t="shared" si="1"/>
        <v>313.1202539690625</v>
      </c>
    </row>
    <row r="39" spans="1:8" x14ac:dyDescent="0.2">
      <c r="A39" s="22" t="s">
        <v>25</v>
      </c>
      <c r="B39" s="23"/>
      <c r="C39" s="23">
        <v>153.43974134999999</v>
      </c>
      <c r="D39" s="23"/>
      <c r="E39" s="24"/>
      <c r="F39" s="24"/>
      <c r="G39" s="24"/>
      <c r="H39" s="25">
        <f t="shared" si="1"/>
        <v>153.43974134999999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0.94790399999999997</v>
      </c>
      <c r="C41" s="27">
        <v>2.8913100000000001E-2</v>
      </c>
      <c r="D41" s="27">
        <v>0.11089921</v>
      </c>
      <c r="E41" s="24"/>
      <c r="F41" s="24"/>
      <c r="G41" s="24"/>
      <c r="H41" s="28">
        <f t="shared" si="1"/>
        <v>1.08771631</v>
      </c>
    </row>
    <row r="42" spans="1:8" x14ac:dyDescent="0.2">
      <c r="A42" s="22" t="s">
        <v>69</v>
      </c>
      <c r="B42" s="24"/>
      <c r="C42" s="27">
        <v>135.6058531390625</v>
      </c>
      <c r="D42" s="27">
        <v>22.87170562</v>
      </c>
      <c r="E42" s="24"/>
      <c r="F42" s="24"/>
      <c r="G42" s="24"/>
      <c r="H42" s="28">
        <f t="shared" si="1"/>
        <v>158.4775587590625</v>
      </c>
    </row>
    <row r="43" spans="1:8" ht="13.5" thickBot="1" x14ac:dyDescent="0.25">
      <c r="A43" s="22" t="s">
        <v>71</v>
      </c>
      <c r="B43" s="27"/>
      <c r="C43" s="27">
        <v>0.11523754999999999</v>
      </c>
      <c r="D43" s="27"/>
      <c r="E43" s="24"/>
      <c r="F43" s="24"/>
      <c r="G43" s="24"/>
      <c r="H43" s="28">
        <f t="shared" si="1"/>
        <v>0.11523754999999999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48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24963.550779927446</v>
      </c>
      <c r="C7" s="15">
        <f t="shared" si="0"/>
        <v>2229.3926839979249</v>
      </c>
      <c r="D7" s="15">
        <f t="shared" si="0"/>
        <v>1019.2172101662651</v>
      </c>
      <c r="E7" s="15">
        <f t="shared" si="0"/>
        <v>25.514820441780003</v>
      </c>
      <c r="F7" s="15">
        <f t="shared" si="0"/>
        <v>142.40710259934215</v>
      </c>
      <c r="G7" s="15">
        <f t="shared" si="0"/>
        <v>7.0141745807999998</v>
      </c>
      <c r="H7" s="16">
        <f>SUM(B7:G7)</f>
        <v>28387.096771713557</v>
      </c>
    </row>
    <row r="8" spans="1:8" x14ac:dyDescent="0.2">
      <c r="A8" s="17" t="s">
        <v>6</v>
      </c>
      <c r="B8" s="18">
        <f>SUM(B9,B15)</f>
        <v>22725.494513624904</v>
      </c>
      <c r="C8" s="18">
        <f>SUM(C9,C15)</f>
        <v>843.95605062367156</v>
      </c>
      <c r="D8" s="18">
        <f>SUM(D9,D15)</f>
        <v>179.67636790510343</v>
      </c>
      <c r="E8" s="19"/>
      <c r="F8" s="19"/>
      <c r="G8" s="20"/>
      <c r="H8" s="21">
        <f t="shared" ref="H8:H44" si="1">SUM(B8:G8)</f>
        <v>23749.126932153678</v>
      </c>
    </row>
    <row r="9" spans="1:8" x14ac:dyDescent="0.2">
      <c r="A9" s="22" t="s">
        <v>7</v>
      </c>
      <c r="B9" s="23">
        <f>SUM(B10:B14)</f>
        <v>22711.940758254903</v>
      </c>
      <c r="C9" s="23">
        <f>SUM(C10:C14)</f>
        <v>70.412756466171473</v>
      </c>
      <c r="D9" s="23">
        <f>SUM(D10:D14)</f>
        <v>179.67636790510343</v>
      </c>
      <c r="E9" s="24"/>
      <c r="F9" s="24"/>
      <c r="G9" s="24"/>
      <c r="H9" s="25">
        <f t="shared" si="1"/>
        <v>22962.029882626179</v>
      </c>
    </row>
    <row r="10" spans="1:8" x14ac:dyDescent="0.2">
      <c r="A10" s="26" t="s">
        <v>8</v>
      </c>
      <c r="B10" s="27">
        <v>13341.793070806998</v>
      </c>
      <c r="C10" s="27">
        <v>4.0346340391245992</v>
      </c>
      <c r="D10" s="27">
        <v>123.5849657359465</v>
      </c>
      <c r="E10" s="24"/>
      <c r="F10" s="24"/>
      <c r="G10" s="24"/>
      <c r="H10" s="28">
        <f t="shared" si="1"/>
        <v>13469.412670582069</v>
      </c>
    </row>
    <row r="11" spans="1:8" x14ac:dyDescent="0.2">
      <c r="A11" s="26" t="s">
        <v>9</v>
      </c>
      <c r="B11" s="27">
        <v>6618.369475785109</v>
      </c>
      <c r="C11" s="27">
        <v>8.2715326918830616</v>
      </c>
      <c r="D11" s="27">
        <v>10.519704522238429</v>
      </c>
      <c r="E11" s="24"/>
      <c r="F11" s="24"/>
      <c r="G11" s="24"/>
      <c r="H11" s="28">
        <f t="shared" si="1"/>
        <v>6637.1607129992308</v>
      </c>
    </row>
    <row r="12" spans="1:8" x14ac:dyDescent="0.2">
      <c r="A12" s="26" t="s">
        <v>10</v>
      </c>
      <c r="B12" s="27">
        <v>1787.6137746627978</v>
      </c>
      <c r="C12" s="29">
        <v>7.785171060163818</v>
      </c>
      <c r="D12" s="27">
        <v>35.669321546918503</v>
      </c>
      <c r="E12" s="24"/>
      <c r="F12" s="24"/>
      <c r="G12" s="24"/>
      <c r="H12" s="28">
        <f t="shared" si="1"/>
        <v>1831.0682672698802</v>
      </c>
    </row>
    <row r="13" spans="1:8" x14ac:dyDescent="0.2">
      <c r="A13" s="26" t="s">
        <v>11</v>
      </c>
      <c r="B13" s="27">
        <v>959.29843400000004</v>
      </c>
      <c r="C13" s="27">
        <v>50.316683300000001</v>
      </c>
      <c r="D13" s="27">
        <v>9.8606838139999997</v>
      </c>
      <c r="E13" s="24"/>
      <c r="F13" s="24"/>
      <c r="G13" s="24"/>
      <c r="H13" s="28">
        <f t="shared" si="1"/>
        <v>1019.4758011140001</v>
      </c>
    </row>
    <row r="14" spans="1:8" x14ac:dyDescent="0.2">
      <c r="A14" s="26" t="s">
        <v>12</v>
      </c>
      <c r="B14" s="27">
        <v>4.8660030000000001</v>
      </c>
      <c r="C14" s="27">
        <v>4.735375E-3</v>
      </c>
      <c r="D14" s="27">
        <v>4.1692286000000002E-2</v>
      </c>
      <c r="E14" s="24"/>
      <c r="F14" s="24"/>
      <c r="G14" s="24"/>
      <c r="H14" s="28">
        <f t="shared" si="1"/>
        <v>4.9124306610000001</v>
      </c>
    </row>
    <row r="15" spans="1:8" x14ac:dyDescent="0.2">
      <c r="A15" s="22" t="s">
        <v>13</v>
      </c>
      <c r="B15" s="27">
        <f>SUM(B16:B17)</f>
        <v>13.553755369999999</v>
      </c>
      <c r="C15" s="27">
        <f>SUM(C16:C17)</f>
        <v>773.5432941575001</v>
      </c>
      <c r="D15" s="27">
        <f>SUM(D16:D17)</f>
        <v>0</v>
      </c>
      <c r="E15" s="24"/>
      <c r="F15" s="24"/>
      <c r="G15" s="24"/>
      <c r="H15" s="28">
        <f t="shared" si="1"/>
        <v>787.09704952750008</v>
      </c>
    </row>
    <row r="16" spans="1:8" x14ac:dyDescent="0.2">
      <c r="A16" s="26" t="s">
        <v>14</v>
      </c>
      <c r="B16" s="27">
        <v>13.553463369999999</v>
      </c>
      <c r="C16" s="27">
        <v>770.96637198250005</v>
      </c>
      <c r="D16" s="27"/>
      <c r="E16" s="24"/>
      <c r="F16" s="24"/>
      <c r="G16" s="24"/>
      <c r="H16" s="28">
        <f t="shared" si="1"/>
        <v>784.51983535250008</v>
      </c>
    </row>
    <row r="17" spans="1:8" ht="13.5" thickBot="1" x14ac:dyDescent="0.25">
      <c r="A17" s="30" t="s">
        <v>15</v>
      </c>
      <c r="B17" s="31">
        <v>2.92E-4</v>
      </c>
      <c r="C17" s="31">
        <v>2.576922175</v>
      </c>
      <c r="D17" s="31"/>
      <c r="E17" s="32"/>
      <c r="F17" s="32"/>
      <c r="G17" s="32"/>
      <c r="H17" s="33">
        <f t="shared" si="1"/>
        <v>2.5772141749999999</v>
      </c>
    </row>
    <row r="18" spans="1:8" x14ac:dyDescent="0.2">
      <c r="A18" s="17" t="s">
        <v>16</v>
      </c>
      <c r="B18" s="34">
        <f t="shared" ref="B18:G18" si="2">SUM(B19:B26)</f>
        <v>2234.336921302538</v>
      </c>
      <c r="C18" s="34">
        <f t="shared" si="2"/>
        <v>11.842571444566175</v>
      </c>
      <c r="D18" s="34">
        <f t="shared" si="2"/>
        <v>455.79419412116164</v>
      </c>
      <c r="E18" s="34">
        <f t="shared" si="2"/>
        <v>25.514820441780003</v>
      </c>
      <c r="F18" s="34">
        <f t="shared" si="2"/>
        <v>142.40710259934215</v>
      </c>
      <c r="G18" s="35">
        <f t="shared" si="2"/>
        <v>7.0141745807999998</v>
      </c>
      <c r="H18" s="21">
        <f t="shared" si="1"/>
        <v>2876.909784490188</v>
      </c>
    </row>
    <row r="19" spans="1:8" x14ac:dyDescent="0.2">
      <c r="A19" s="22" t="s">
        <v>17</v>
      </c>
      <c r="B19" s="23">
        <v>1023.3225374477381</v>
      </c>
      <c r="C19" s="23"/>
      <c r="D19" s="23"/>
      <c r="E19" s="36"/>
      <c r="F19" s="36"/>
      <c r="G19" s="36"/>
      <c r="H19" s="25">
        <f t="shared" si="1"/>
        <v>1023.3225374477381</v>
      </c>
    </row>
    <row r="20" spans="1:8" x14ac:dyDescent="0.2">
      <c r="A20" s="22" t="s">
        <v>18</v>
      </c>
      <c r="B20" s="27"/>
      <c r="C20" s="27"/>
      <c r="D20" s="27">
        <v>435.06100110756165</v>
      </c>
      <c r="E20" s="27"/>
      <c r="F20" s="27"/>
      <c r="G20" s="27"/>
      <c r="H20" s="28">
        <f t="shared" si="1"/>
        <v>435.06100110756165</v>
      </c>
    </row>
    <row r="21" spans="1:8" x14ac:dyDescent="0.2">
      <c r="A21" s="22" t="s">
        <v>19</v>
      </c>
      <c r="B21" s="27">
        <v>1189.055037892</v>
      </c>
      <c r="C21" s="27">
        <v>11.842571444566175</v>
      </c>
      <c r="D21" s="27">
        <v>5.3869817600000001E-2</v>
      </c>
      <c r="E21" s="24"/>
      <c r="F21" s="27">
        <v>142.40010441570215</v>
      </c>
      <c r="G21" s="37"/>
      <c r="H21" s="28">
        <f t="shared" si="1"/>
        <v>1343.3515835698681</v>
      </c>
    </row>
    <row r="22" spans="1:8" x14ac:dyDescent="0.2">
      <c r="A22" s="22" t="s">
        <v>59</v>
      </c>
      <c r="B22" s="27">
        <v>21.959345962800001</v>
      </c>
      <c r="C22" s="27"/>
      <c r="D22" s="27"/>
      <c r="E22" s="24"/>
      <c r="F22" s="24"/>
      <c r="G22" s="24"/>
      <c r="H22" s="28">
        <f t="shared" si="1"/>
        <v>21.959345962800001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25.514820441780003</v>
      </c>
      <c r="F24" s="27">
        <v>6.9981836399999999E-3</v>
      </c>
      <c r="G24" s="27"/>
      <c r="H24" s="28">
        <f t="shared" si="1"/>
        <v>25.521818625420003</v>
      </c>
    </row>
    <row r="25" spans="1:8" x14ac:dyDescent="0.2">
      <c r="A25" s="22" t="s">
        <v>61</v>
      </c>
      <c r="B25" s="27"/>
      <c r="C25" s="27"/>
      <c r="D25" s="27">
        <v>20.679323195999999</v>
      </c>
      <c r="E25" s="27"/>
      <c r="F25" s="27"/>
      <c r="G25" s="27">
        <v>7.0141745807999998</v>
      </c>
      <c r="H25" s="28">
        <f t="shared" si="1"/>
        <v>27.693497776799997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2.862835</v>
      </c>
      <c r="C27" s="34">
        <f>SUM(C28:C36)</f>
        <v>1071.5296889499998</v>
      </c>
      <c r="D27" s="34">
        <f>SUM(D28:D36)</f>
        <v>359.64004244</v>
      </c>
      <c r="E27" s="43"/>
      <c r="F27" s="43"/>
      <c r="G27" s="44"/>
      <c r="H27" s="21">
        <f t="shared" si="1"/>
        <v>1434.0325663899998</v>
      </c>
    </row>
    <row r="28" spans="1:8" x14ac:dyDescent="0.2">
      <c r="A28" s="22" t="s">
        <v>20</v>
      </c>
      <c r="B28" s="36"/>
      <c r="C28" s="23">
        <v>906.55531397499999</v>
      </c>
      <c r="D28" s="45"/>
      <c r="E28" s="24"/>
      <c r="F28" s="24"/>
      <c r="G28" s="24"/>
      <c r="H28" s="25">
        <f t="shared" si="1"/>
        <v>906.55531397499999</v>
      </c>
    </row>
    <row r="29" spans="1:8" x14ac:dyDescent="0.2">
      <c r="A29" s="22" t="s">
        <v>21</v>
      </c>
      <c r="B29" s="24"/>
      <c r="C29" s="27">
        <v>163.53157995000001</v>
      </c>
      <c r="D29" s="27">
        <v>59.85370975</v>
      </c>
      <c r="E29" s="24"/>
      <c r="F29" s="24"/>
      <c r="G29" s="24"/>
      <c r="H29" s="28">
        <f t="shared" si="1"/>
        <v>223.38528970000002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299.34045525599998</v>
      </c>
      <c r="E31" s="24"/>
      <c r="F31" s="24"/>
      <c r="G31" s="24"/>
      <c r="H31" s="28">
        <f t="shared" si="1"/>
        <v>299.34045525599998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1.4427950249999999</v>
      </c>
      <c r="D33" s="27">
        <v>0.44587743400000002</v>
      </c>
      <c r="E33" s="24"/>
      <c r="F33" s="24"/>
      <c r="G33" s="24"/>
      <c r="H33" s="28">
        <f t="shared" si="1"/>
        <v>1.8886724589999999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2.3671709999999999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0.49566399999999999</v>
      </c>
      <c r="C36" s="31"/>
      <c r="D36" s="31"/>
      <c r="E36" s="32"/>
      <c r="F36" s="32"/>
      <c r="G36" s="32"/>
      <c r="H36" s="33">
        <f t="shared" si="1"/>
        <v>0.49566399999999999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0.85650999999999999</v>
      </c>
      <c r="C38" s="34">
        <f>SUM(C39:C43)</f>
        <v>302.0643729796875</v>
      </c>
      <c r="D38" s="34">
        <f>SUM(D39:D43)</f>
        <v>24.106605700000003</v>
      </c>
      <c r="E38" s="43"/>
      <c r="F38" s="43"/>
      <c r="G38" s="44"/>
      <c r="H38" s="52">
        <f t="shared" si="1"/>
        <v>327.02748867968751</v>
      </c>
    </row>
    <row r="39" spans="1:8" x14ac:dyDescent="0.2">
      <c r="A39" s="22" t="s">
        <v>25</v>
      </c>
      <c r="B39" s="23"/>
      <c r="C39" s="23">
        <v>167.0646294</v>
      </c>
      <c r="D39" s="23"/>
      <c r="E39" s="24"/>
      <c r="F39" s="24"/>
      <c r="G39" s="24"/>
      <c r="H39" s="25">
        <f t="shared" si="1"/>
        <v>167.0646294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0.85650999999999999</v>
      </c>
      <c r="C41" s="27">
        <v>6.235305E-2</v>
      </c>
      <c r="D41" s="27">
        <v>0.23578356</v>
      </c>
      <c r="E41" s="24"/>
      <c r="F41" s="24"/>
      <c r="G41" s="24"/>
      <c r="H41" s="28">
        <f t="shared" si="1"/>
        <v>1.1546466099999999</v>
      </c>
    </row>
    <row r="42" spans="1:8" x14ac:dyDescent="0.2">
      <c r="A42" s="22" t="s">
        <v>69</v>
      </c>
      <c r="B42" s="24"/>
      <c r="C42" s="27">
        <v>134.85176752968749</v>
      </c>
      <c r="D42" s="27">
        <v>23.870822140000001</v>
      </c>
      <c r="E42" s="24"/>
      <c r="F42" s="24"/>
      <c r="G42" s="24"/>
      <c r="H42" s="28">
        <f t="shared" si="1"/>
        <v>158.72258966968749</v>
      </c>
    </row>
    <row r="43" spans="1:8" ht="13.5" thickBot="1" x14ac:dyDescent="0.25">
      <c r="A43" s="22" t="s">
        <v>71</v>
      </c>
      <c r="B43" s="27"/>
      <c r="C43" s="27">
        <v>8.5623000000000005E-2</v>
      </c>
      <c r="D43" s="27"/>
      <c r="E43" s="24"/>
      <c r="F43" s="24"/>
      <c r="G43" s="24"/>
      <c r="H43" s="28">
        <f t="shared" si="1"/>
        <v>8.5623000000000005E-2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H44"/>
  <sheetViews>
    <sheetView workbookViewId="0"/>
  </sheetViews>
  <sheetFormatPr baseColWidth="10" defaultRowHeight="12.75" x14ac:dyDescent="0.2"/>
  <cols>
    <col min="1" max="1" width="41.7109375" customWidth="1"/>
  </cols>
  <sheetData>
    <row r="1" spans="1:8" ht="17.25" x14ac:dyDescent="0.3">
      <c r="A1" s="1" t="s">
        <v>27</v>
      </c>
      <c r="B1" s="2"/>
      <c r="C1" s="2"/>
      <c r="D1" s="2"/>
      <c r="E1" s="2"/>
      <c r="F1" s="3"/>
      <c r="G1" s="3"/>
      <c r="H1" s="4" t="s">
        <v>91</v>
      </c>
    </row>
    <row r="2" spans="1:8" ht="15.75" x14ac:dyDescent="0.25">
      <c r="A2" s="5"/>
      <c r="B2" s="3"/>
      <c r="C2" s="3"/>
      <c r="D2" s="3"/>
      <c r="E2" s="3"/>
      <c r="F2" s="3"/>
      <c r="G2" s="3"/>
      <c r="H2" s="6" t="s">
        <v>47</v>
      </c>
    </row>
    <row r="3" spans="1:8" ht="15.75" x14ac:dyDescent="0.25">
      <c r="A3" s="2"/>
      <c r="B3" s="3"/>
      <c r="C3" s="3"/>
      <c r="D3" s="3"/>
      <c r="E3" s="3"/>
      <c r="F3" s="3"/>
      <c r="G3" s="3"/>
      <c r="H3" s="7"/>
    </row>
    <row r="4" spans="1:8" ht="16.5" thickBot="1" x14ac:dyDescent="0.3">
      <c r="A4" s="8"/>
      <c r="B4" s="3"/>
      <c r="C4" s="3"/>
      <c r="D4" s="3"/>
      <c r="E4" s="3"/>
      <c r="F4" s="3"/>
      <c r="G4" s="3"/>
      <c r="H4" s="9"/>
    </row>
    <row r="5" spans="1:8" x14ac:dyDescent="0.2">
      <c r="A5" s="10" t="s">
        <v>0</v>
      </c>
      <c r="B5" s="11" t="s">
        <v>76</v>
      </c>
      <c r="C5" s="11" t="s">
        <v>77</v>
      </c>
      <c r="D5" s="11" t="s">
        <v>78</v>
      </c>
      <c r="E5" s="11" t="s">
        <v>1</v>
      </c>
      <c r="F5" s="11" t="s">
        <v>2</v>
      </c>
      <c r="G5" s="11" t="s">
        <v>79</v>
      </c>
      <c r="H5" s="12" t="s">
        <v>3</v>
      </c>
    </row>
    <row r="6" spans="1:8" ht="13.5" thickBot="1" x14ac:dyDescent="0.25">
      <c r="A6" s="13" t="s">
        <v>4</v>
      </c>
      <c r="B6" s="82" t="s">
        <v>80</v>
      </c>
      <c r="C6" s="82"/>
      <c r="D6" s="82"/>
      <c r="E6" s="82"/>
      <c r="F6" s="82"/>
      <c r="G6" s="82"/>
      <c r="H6" s="83"/>
    </row>
    <row r="7" spans="1:8" ht="14.25" thickTop="1" thickBot="1" x14ac:dyDescent="0.25">
      <c r="A7" s="14" t="s">
        <v>5</v>
      </c>
      <c r="B7" s="15">
        <f t="shared" ref="B7:G7" si="0">SUM(B8,B18,B27,B37,B38,B44)</f>
        <v>25229.386693133023</v>
      </c>
      <c r="C7" s="15">
        <f t="shared" si="0"/>
        <v>2026.4952538059288</v>
      </c>
      <c r="D7" s="15">
        <f t="shared" si="0"/>
        <v>910.52150895787065</v>
      </c>
      <c r="E7" s="15">
        <f t="shared" si="0"/>
        <v>58.142450659840009</v>
      </c>
      <c r="F7" s="15">
        <f t="shared" si="0"/>
        <v>132.79117874675234</v>
      </c>
      <c r="G7" s="15">
        <f t="shared" si="0"/>
        <v>7.0367347931999999</v>
      </c>
      <c r="H7" s="16">
        <f>SUM(B7:G7)</f>
        <v>28364.373820096618</v>
      </c>
    </row>
    <row r="8" spans="1:8" x14ac:dyDescent="0.2">
      <c r="A8" s="17" t="s">
        <v>6</v>
      </c>
      <c r="B8" s="18">
        <f>SUM(B9,B15)</f>
        <v>22947.293816132977</v>
      </c>
      <c r="C8" s="18">
        <f>SUM(C9,C15)</f>
        <v>638.67850528474878</v>
      </c>
      <c r="D8" s="18">
        <f>SUM(D9,D15)</f>
        <v>179.6682952485998</v>
      </c>
      <c r="E8" s="19"/>
      <c r="F8" s="19"/>
      <c r="G8" s="20"/>
      <c r="H8" s="21">
        <f t="shared" ref="H8:H44" si="1">SUM(B8:G8)</f>
        <v>23765.640616666326</v>
      </c>
    </row>
    <row r="9" spans="1:8" x14ac:dyDescent="0.2">
      <c r="A9" s="22" t="s">
        <v>7</v>
      </c>
      <c r="B9" s="23">
        <f>SUM(B10:B14)</f>
        <v>22933.732963562976</v>
      </c>
      <c r="C9" s="23">
        <f>SUM(C10:C14)</f>
        <v>74.332695327248786</v>
      </c>
      <c r="D9" s="23">
        <f>SUM(D10:D14)</f>
        <v>179.6682952485998</v>
      </c>
      <c r="E9" s="24"/>
      <c r="F9" s="24"/>
      <c r="G9" s="24"/>
      <c r="H9" s="25">
        <f t="shared" si="1"/>
        <v>23187.733954138825</v>
      </c>
    </row>
    <row r="10" spans="1:8" x14ac:dyDescent="0.2">
      <c r="A10" s="26" t="s">
        <v>8</v>
      </c>
      <c r="B10" s="27">
        <v>14264.311451404947</v>
      </c>
      <c r="C10" s="27">
        <v>4.0861893844393089</v>
      </c>
      <c r="D10" s="27">
        <v>123.4964625742263</v>
      </c>
      <c r="E10" s="24"/>
      <c r="F10" s="24"/>
      <c r="G10" s="24"/>
      <c r="H10" s="28">
        <f t="shared" si="1"/>
        <v>14391.894103363613</v>
      </c>
    </row>
    <row r="11" spans="1:8" x14ac:dyDescent="0.2">
      <c r="A11" s="26" t="s">
        <v>9</v>
      </c>
      <c r="B11" s="27">
        <v>5662.6861711086467</v>
      </c>
      <c r="C11" s="27">
        <v>10.708880681333323</v>
      </c>
      <c r="D11" s="27">
        <v>10.65466691432996</v>
      </c>
      <c r="E11" s="24"/>
      <c r="F11" s="24"/>
      <c r="G11" s="24"/>
      <c r="H11" s="28">
        <f t="shared" si="1"/>
        <v>5684.0497187043102</v>
      </c>
    </row>
    <row r="12" spans="1:8" x14ac:dyDescent="0.2">
      <c r="A12" s="26" t="s">
        <v>10</v>
      </c>
      <c r="B12" s="27">
        <v>1984.6016250493831</v>
      </c>
      <c r="C12" s="29">
        <v>7.6088551864761511</v>
      </c>
      <c r="D12" s="27">
        <v>35.411370986043543</v>
      </c>
      <c r="E12" s="24"/>
      <c r="F12" s="24"/>
      <c r="G12" s="24"/>
      <c r="H12" s="28">
        <f t="shared" si="1"/>
        <v>2027.6218512219027</v>
      </c>
    </row>
    <row r="13" spans="1:8" x14ac:dyDescent="0.2">
      <c r="A13" s="26" t="s">
        <v>11</v>
      </c>
      <c r="B13" s="27">
        <v>1017.047853</v>
      </c>
      <c r="C13" s="27">
        <v>51.924411175000003</v>
      </c>
      <c r="D13" s="27">
        <v>10.062480175999999</v>
      </c>
      <c r="E13" s="24"/>
      <c r="F13" s="24"/>
      <c r="G13" s="24"/>
      <c r="H13" s="28">
        <f t="shared" si="1"/>
        <v>1079.034744351</v>
      </c>
    </row>
    <row r="14" spans="1:8" x14ac:dyDescent="0.2">
      <c r="A14" s="26" t="s">
        <v>12</v>
      </c>
      <c r="B14" s="27">
        <v>5.0858629999999998</v>
      </c>
      <c r="C14" s="27">
        <v>4.3588999999999998E-3</v>
      </c>
      <c r="D14" s="27">
        <v>4.3314598000000003E-2</v>
      </c>
      <c r="E14" s="24"/>
      <c r="F14" s="24"/>
      <c r="G14" s="24"/>
      <c r="H14" s="28">
        <f t="shared" si="1"/>
        <v>5.1335364979999998</v>
      </c>
    </row>
    <row r="15" spans="1:8" x14ac:dyDescent="0.2">
      <c r="A15" s="22" t="s">
        <v>13</v>
      </c>
      <c r="B15" s="27">
        <f>SUM(B16:B17)</f>
        <v>13.56085257</v>
      </c>
      <c r="C15" s="27">
        <f>SUM(C16:C17)</f>
        <v>564.34580995750002</v>
      </c>
      <c r="D15" s="27">
        <f>SUM(D16:D17)</f>
        <v>0</v>
      </c>
      <c r="E15" s="24"/>
      <c r="F15" s="24"/>
      <c r="G15" s="24"/>
      <c r="H15" s="28">
        <f t="shared" si="1"/>
        <v>577.90666252749998</v>
      </c>
    </row>
    <row r="16" spans="1:8" x14ac:dyDescent="0.2">
      <c r="A16" s="26" t="s">
        <v>14</v>
      </c>
      <c r="B16" s="27">
        <v>13.56021357</v>
      </c>
      <c r="C16" s="27">
        <v>559.65961720749999</v>
      </c>
      <c r="D16" s="27"/>
      <c r="E16" s="24"/>
      <c r="F16" s="24"/>
      <c r="G16" s="24"/>
      <c r="H16" s="28">
        <f t="shared" si="1"/>
        <v>573.21983077749996</v>
      </c>
    </row>
    <row r="17" spans="1:8" ht="13.5" thickBot="1" x14ac:dyDescent="0.25">
      <c r="A17" s="30" t="s">
        <v>15</v>
      </c>
      <c r="B17" s="31">
        <v>6.3900000000000003E-4</v>
      </c>
      <c r="C17" s="31">
        <v>4.68619275</v>
      </c>
      <c r="D17" s="31"/>
      <c r="E17" s="32"/>
      <c r="F17" s="32"/>
      <c r="G17" s="32"/>
      <c r="H17" s="33">
        <f t="shared" si="1"/>
        <v>4.6868317499999996</v>
      </c>
    </row>
    <row r="18" spans="1:8" x14ac:dyDescent="0.2">
      <c r="A18" s="17" t="s">
        <v>16</v>
      </c>
      <c r="B18" s="34">
        <f t="shared" ref="B18:G18" si="2">SUM(B19:B26)</f>
        <v>2278.2787690000441</v>
      </c>
      <c r="C18" s="34">
        <f t="shared" si="2"/>
        <v>9.9468025868050436</v>
      </c>
      <c r="D18" s="34">
        <f t="shared" si="2"/>
        <v>347.56844917927083</v>
      </c>
      <c r="E18" s="34">
        <f t="shared" si="2"/>
        <v>58.142450659840009</v>
      </c>
      <c r="F18" s="34">
        <f t="shared" si="2"/>
        <v>132.79117874675234</v>
      </c>
      <c r="G18" s="35">
        <f t="shared" si="2"/>
        <v>7.0367347931999999</v>
      </c>
      <c r="H18" s="21">
        <f t="shared" si="1"/>
        <v>2833.7643849659125</v>
      </c>
    </row>
    <row r="19" spans="1:8" x14ac:dyDescent="0.2">
      <c r="A19" s="22" t="s">
        <v>17</v>
      </c>
      <c r="B19" s="23">
        <v>1007.372141625044</v>
      </c>
      <c r="C19" s="23"/>
      <c r="D19" s="23"/>
      <c r="E19" s="36"/>
      <c r="F19" s="36"/>
      <c r="G19" s="36"/>
      <c r="H19" s="25">
        <f t="shared" si="1"/>
        <v>1007.372141625044</v>
      </c>
    </row>
    <row r="20" spans="1:8" x14ac:dyDescent="0.2">
      <c r="A20" s="22" t="s">
        <v>18</v>
      </c>
      <c r="B20" s="27"/>
      <c r="C20" s="27"/>
      <c r="D20" s="27">
        <v>328.07523127596482</v>
      </c>
      <c r="E20" s="27"/>
      <c r="F20" s="27"/>
      <c r="G20" s="27"/>
      <c r="H20" s="28">
        <f t="shared" si="1"/>
        <v>328.07523127596482</v>
      </c>
    </row>
    <row r="21" spans="1:8" x14ac:dyDescent="0.2">
      <c r="A21" s="22" t="s">
        <v>19</v>
      </c>
      <c r="B21" s="27">
        <v>1246.628563128</v>
      </c>
      <c r="C21" s="27">
        <v>9.9468025868050436</v>
      </c>
      <c r="D21" s="27">
        <v>6.4523227306000006E-2</v>
      </c>
      <c r="E21" s="24"/>
      <c r="F21" s="27">
        <v>132.78465397617234</v>
      </c>
      <c r="G21" s="37"/>
      <c r="H21" s="28">
        <f t="shared" si="1"/>
        <v>1389.4245429182834</v>
      </c>
    </row>
    <row r="22" spans="1:8" x14ac:dyDescent="0.2">
      <c r="A22" s="22" t="s">
        <v>59</v>
      </c>
      <c r="B22" s="27">
        <v>24.278064247</v>
      </c>
      <c r="C22" s="27"/>
      <c r="D22" s="27"/>
      <c r="E22" s="24"/>
      <c r="F22" s="24"/>
      <c r="G22" s="24"/>
      <c r="H22" s="28">
        <f t="shared" si="1"/>
        <v>24.278064247</v>
      </c>
    </row>
    <row r="23" spans="1:8" x14ac:dyDescent="0.2">
      <c r="A23" s="22" t="s">
        <v>60</v>
      </c>
      <c r="B23" s="24"/>
      <c r="C23" s="24"/>
      <c r="D23" s="24"/>
      <c r="E23" s="24"/>
      <c r="F23" s="24"/>
      <c r="G23" s="24"/>
      <c r="H23" s="25">
        <f t="shared" si="1"/>
        <v>0</v>
      </c>
    </row>
    <row r="24" spans="1:8" x14ac:dyDescent="0.2">
      <c r="A24" s="22" t="s">
        <v>63</v>
      </c>
      <c r="B24" s="24"/>
      <c r="C24" s="24"/>
      <c r="D24" s="27"/>
      <c r="E24" s="27">
        <v>58.142450659840009</v>
      </c>
      <c r="F24" s="27">
        <v>6.5247705800000003E-3</v>
      </c>
      <c r="G24" s="27"/>
      <c r="H24" s="28">
        <f t="shared" si="1"/>
        <v>58.148975430420009</v>
      </c>
    </row>
    <row r="25" spans="1:8" x14ac:dyDescent="0.2">
      <c r="A25" s="22" t="s">
        <v>61</v>
      </c>
      <c r="B25" s="27"/>
      <c r="C25" s="27"/>
      <c r="D25" s="27">
        <v>19.428694675999999</v>
      </c>
      <c r="E25" s="27"/>
      <c r="F25" s="27"/>
      <c r="G25" s="27">
        <v>7.0367347931999999</v>
      </c>
      <c r="H25" s="28">
        <f t="shared" si="1"/>
        <v>26.4654294692</v>
      </c>
    </row>
    <row r="26" spans="1:8" ht="13.5" thickBot="1" x14ac:dyDescent="0.25">
      <c r="A26" s="38" t="s">
        <v>62</v>
      </c>
      <c r="B26" s="40"/>
      <c r="C26" s="24"/>
      <c r="D26" s="40"/>
      <c r="E26" s="24"/>
      <c r="F26" s="24"/>
      <c r="G26" s="24"/>
      <c r="H26" s="33">
        <f t="shared" si="1"/>
        <v>0</v>
      </c>
    </row>
    <row r="27" spans="1:8" x14ac:dyDescent="0.2">
      <c r="A27" s="42" t="s">
        <v>65</v>
      </c>
      <c r="B27" s="34">
        <f>SUM(B28:B36)</f>
        <v>3.0015609999999997</v>
      </c>
      <c r="C27" s="34">
        <f>SUM(C28:C36)</f>
        <v>1069.0522898500001</v>
      </c>
      <c r="D27" s="34">
        <f>SUM(D28:D36)</f>
        <v>359.21703829399996</v>
      </c>
      <c r="E27" s="43"/>
      <c r="F27" s="43"/>
      <c r="G27" s="44"/>
      <c r="H27" s="21">
        <f t="shared" si="1"/>
        <v>1431.2708891440002</v>
      </c>
    </row>
    <row r="28" spans="1:8" x14ac:dyDescent="0.2">
      <c r="A28" s="22" t="s">
        <v>20</v>
      </c>
      <c r="B28" s="36"/>
      <c r="C28" s="23">
        <v>902.29035895000004</v>
      </c>
      <c r="D28" s="45"/>
      <c r="E28" s="24"/>
      <c r="F28" s="24"/>
      <c r="G28" s="24"/>
      <c r="H28" s="25">
        <f t="shared" si="1"/>
        <v>902.29035895000004</v>
      </c>
    </row>
    <row r="29" spans="1:8" x14ac:dyDescent="0.2">
      <c r="A29" s="22" t="s">
        <v>21</v>
      </c>
      <c r="B29" s="24"/>
      <c r="C29" s="27">
        <v>165.31649590000001</v>
      </c>
      <c r="D29" s="27">
        <v>60.651435784</v>
      </c>
      <c r="E29" s="24"/>
      <c r="F29" s="24"/>
      <c r="G29" s="24"/>
      <c r="H29" s="28">
        <f t="shared" si="1"/>
        <v>225.96793168400001</v>
      </c>
    </row>
    <row r="30" spans="1:8" x14ac:dyDescent="0.2">
      <c r="A30" s="22" t="s">
        <v>22</v>
      </c>
      <c r="B30" s="24"/>
      <c r="C30" s="27"/>
      <c r="D30" s="46"/>
      <c r="E30" s="24"/>
      <c r="F30" s="24"/>
      <c r="G30" s="24"/>
      <c r="H30" s="28">
        <f t="shared" si="1"/>
        <v>0</v>
      </c>
    </row>
    <row r="31" spans="1:8" x14ac:dyDescent="0.2">
      <c r="A31" s="22" t="s">
        <v>23</v>
      </c>
      <c r="B31" s="47"/>
      <c r="C31" s="27"/>
      <c r="D31" s="27">
        <v>298.11890944999999</v>
      </c>
      <c r="E31" s="24"/>
      <c r="F31" s="24"/>
      <c r="G31" s="24"/>
      <c r="H31" s="28">
        <f t="shared" si="1"/>
        <v>298.11890944999999</v>
      </c>
    </row>
    <row r="32" spans="1:8" x14ac:dyDescent="0.2">
      <c r="A32" s="22" t="s">
        <v>64</v>
      </c>
      <c r="B32" s="24"/>
      <c r="C32" s="27"/>
      <c r="D32" s="27"/>
      <c r="E32" s="24"/>
      <c r="F32" s="24"/>
      <c r="G32" s="24"/>
      <c r="H32" s="28">
        <f t="shared" si="1"/>
        <v>0</v>
      </c>
    </row>
    <row r="33" spans="1:8" x14ac:dyDescent="0.2">
      <c r="A33" s="22" t="s">
        <v>24</v>
      </c>
      <c r="B33" s="24"/>
      <c r="C33" s="27">
        <v>1.445435</v>
      </c>
      <c r="D33" s="27">
        <v>0.44669305999999998</v>
      </c>
      <c r="E33" s="24"/>
      <c r="F33" s="24"/>
      <c r="G33" s="24"/>
      <c r="H33" s="28">
        <f t="shared" si="1"/>
        <v>1.8921280600000001</v>
      </c>
    </row>
    <row r="34" spans="1:8" x14ac:dyDescent="0.2">
      <c r="A34" s="75" t="s">
        <v>81</v>
      </c>
      <c r="B34" s="77"/>
      <c r="C34" s="77"/>
      <c r="D34" s="77"/>
      <c r="E34" s="76"/>
      <c r="F34" s="76"/>
      <c r="G34" s="76"/>
      <c r="H34" s="78">
        <f t="shared" si="1"/>
        <v>0</v>
      </c>
    </row>
    <row r="35" spans="1:8" x14ac:dyDescent="0.2">
      <c r="A35" s="75" t="s">
        <v>82</v>
      </c>
      <c r="B35" s="77">
        <v>2.4962119999999999</v>
      </c>
      <c r="C35" s="77"/>
      <c r="D35" s="77"/>
      <c r="E35" s="76"/>
      <c r="F35" s="76"/>
      <c r="G35" s="76"/>
      <c r="H35" s="78"/>
    </row>
    <row r="36" spans="1:8" ht="13.5" thickBot="1" x14ac:dyDescent="0.25">
      <c r="A36" s="38" t="s">
        <v>90</v>
      </c>
      <c r="B36" s="31">
        <v>0.50534900000000005</v>
      </c>
      <c r="C36" s="31"/>
      <c r="D36" s="31"/>
      <c r="E36" s="32"/>
      <c r="F36" s="32"/>
      <c r="G36" s="32"/>
      <c r="H36" s="33">
        <f t="shared" si="1"/>
        <v>0.50534900000000005</v>
      </c>
    </row>
    <row r="37" spans="1:8" ht="13.5" thickBot="1" x14ac:dyDescent="0.25">
      <c r="A37" s="48" t="s">
        <v>66</v>
      </c>
      <c r="B37" s="49"/>
      <c r="C37" s="49"/>
      <c r="D37" s="49"/>
      <c r="E37" s="50"/>
      <c r="F37" s="50"/>
      <c r="G37" s="51"/>
      <c r="H37" s="41">
        <f t="shared" si="1"/>
        <v>0</v>
      </c>
    </row>
    <row r="38" spans="1:8" x14ac:dyDescent="0.2">
      <c r="A38" s="17" t="s">
        <v>67</v>
      </c>
      <c r="B38" s="34">
        <f>SUM(B39:B43)</f>
        <v>0.81254700000000002</v>
      </c>
      <c r="C38" s="34">
        <f>SUM(C39:C43)</f>
        <v>308.81765608437502</v>
      </c>
      <c r="D38" s="34">
        <f>SUM(D39:D43)</f>
        <v>24.067726235999999</v>
      </c>
      <c r="E38" s="43"/>
      <c r="F38" s="43"/>
      <c r="G38" s="44"/>
      <c r="H38" s="52">
        <f t="shared" si="1"/>
        <v>333.69792932037501</v>
      </c>
    </row>
    <row r="39" spans="1:8" x14ac:dyDescent="0.2">
      <c r="A39" s="22" t="s">
        <v>25</v>
      </c>
      <c r="B39" s="23"/>
      <c r="C39" s="23">
        <v>187.21668265</v>
      </c>
      <c r="D39" s="23"/>
      <c r="E39" s="24"/>
      <c r="F39" s="24"/>
      <c r="G39" s="24"/>
      <c r="H39" s="25">
        <f t="shared" si="1"/>
        <v>187.21668265</v>
      </c>
    </row>
    <row r="40" spans="1:8" x14ac:dyDescent="0.2">
      <c r="A40" s="22" t="s">
        <v>70</v>
      </c>
      <c r="B40" s="23"/>
      <c r="C40" s="23"/>
      <c r="D40" s="23"/>
      <c r="E40" s="24"/>
      <c r="F40" s="24"/>
      <c r="G40" s="24"/>
      <c r="H40" s="25">
        <f t="shared" si="1"/>
        <v>0</v>
      </c>
    </row>
    <row r="41" spans="1:8" x14ac:dyDescent="0.2">
      <c r="A41" s="22" t="s">
        <v>26</v>
      </c>
      <c r="B41" s="27">
        <v>0.81254700000000002</v>
      </c>
      <c r="C41" s="27">
        <v>1.2799975E-2</v>
      </c>
      <c r="D41" s="27">
        <v>6.3733856000000005E-2</v>
      </c>
      <c r="E41" s="24"/>
      <c r="F41" s="24"/>
      <c r="G41" s="24"/>
      <c r="H41" s="28">
        <f t="shared" si="1"/>
        <v>0.88908083100000002</v>
      </c>
    </row>
    <row r="42" spans="1:8" x14ac:dyDescent="0.2">
      <c r="A42" s="22" t="s">
        <v>69</v>
      </c>
      <c r="B42" s="24"/>
      <c r="C42" s="27">
        <v>121.537444109375</v>
      </c>
      <c r="D42" s="27">
        <v>24.00399238</v>
      </c>
      <c r="E42" s="24"/>
      <c r="F42" s="24"/>
      <c r="G42" s="24"/>
      <c r="H42" s="28">
        <f t="shared" si="1"/>
        <v>145.541436489375</v>
      </c>
    </row>
    <row r="43" spans="1:8" ht="13.5" thickBot="1" x14ac:dyDescent="0.25">
      <c r="A43" s="22" t="s">
        <v>71</v>
      </c>
      <c r="B43" s="27"/>
      <c r="C43" s="27">
        <v>5.0729349999999999E-2</v>
      </c>
      <c r="D43" s="27"/>
      <c r="E43" s="24"/>
      <c r="F43" s="24"/>
      <c r="G43" s="24"/>
      <c r="H43" s="28">
        <f t="shared" si="1"/>
        <v>5.0729349999999999E-2</v>
      </c>
    </row>
    <row r="44" spans="1:8" ht="13.5" thickBot="1" x14ac:dyDescent="0.25">
      <c r="A44" s="39" t="s">
        <v>68</v>
      </c>
      <c r="B44" s="49"/>
      <c r="C44" s="49"/>
      <c r="D44" s="49"/>
      <c r="E44" s="49"/>
      <c r="F44" s="49"/>
      <c r="G44" s="53"/>
      <c r="H44" s="41">
        <f t="shared" si="1"/>
        <v>0</v>
      </c>
    </row>
  </sheetData>
  <mergeCells count="1">
    <mergeCell ref="B6:H6"/>
  </mergeCells>
  <phoneticPr fontId="0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>
    <oddHeader>&amp;C&amp;"Garamond,Normal"&amp;14INVENTARIO NACIONAL DE EMISIONES DE GASES DE EFECTO INVERNADERO Y CONTAMINANTES A LA ATMÓSFERA</oddHeader>
    <oddFooter>&amp;L&amp;"Garamond,Normal"Fuente: Subdirección General de Aire Limpio y Sostenibilidad Industrial.
Ministerio para la Transición Ecológica y el Reto Demográfico&amp;CSerie 1990-2020&amp;RActualizado a 14/03/2022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1</vt:i4>
      </vt:variant>
    </vt:vector>
  </HeadingPairs>
  <TitlesOfParts>
    <vt:vector size="33" baseType="lpstr">
      <vt:lpstr>Asturias 1990</vt:lpstr>
      <vt:lpstr>Asturias 1991</vt:lpstr>
      <vt:lpstr>Asturias 1992</vt:lpstr>
      <vt:lpstr>Asturias 1993</vt:lpstr>
      <vt:lpstr>Asturias 1994</vt:lpstr>
      <vt:lpstr>Asturias 1995</vt:lpstr>
      <vt:lpstr>Asturias 1996</vt:lpstr>
      <vt:lpstr>Asturias 1997</vt:lpstr>
      <vt:lpstr>Asturias 1998</vt:lpstr>
      <vt:lpstr>Asturias 1999</vt:lpstr>
      <vt:lpstr>Asturias 2000</vt:lpstr>
      <vt:lpstr>Asturias 2001</vt:lpstr>
      <vt:lpstr>Asturias 2002</vt:lpstr>
      <vt:lpstr>Asturias 2003</vt:lpstr>
      <vt:lpstr>Asturias 2004</vt:lpstr>
      <vt:lpstr>Asturias 2005</vt:lpstr>
      <vt:lpstr>Asturias 2006</vt:lpstr>
      <vt:lpstr>Asturias 2007</vt:lpstr>
      <vt:lpstr>Asturias 2008</vt:lpstr>
      <vt:lpstr>Asturias 2009</vt:lpstr>
      <vt:lpstr>Asturias 2010</vt:lpstr>
      <vt:lpstr>Asturias 2011</vt:lpstr>
      <vt:lpstr>Asturias 2012</vt:lpstr>
      <vt:lpstr>Asturias 2013</vt:lpstr>
      <vt:lpstr>Asturias 2014</vt:lpstr>
      <vt:lpstr>Asturias 2015</vt:lpstr>
      <vt:lpstr>Asturias 2016</vt:lpstr>
      <vt:lpstr>Asturias 2017</vt:lpstr>
      <vt:lpstr>Asturias 2018</vt:lpstr>
      <vt:lpstr>Asturias 2019</vt:lpstr>
      <vt:lpstr>Asturias 2020</vt:lpstr>
      <vt:lpstr>Gráficos evolución</vt:lpstr>
      <vt:lpstr>'Gráficos evolución'!Área_de_impresión</vt:lpstr>
    </vt:vector>
  </TitlesOfParts>
  <Company>AED,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Usuario de Windows</cp:lastModifiedBy>
  <cp:lastPrinted>2021-03-16T18:35:08Z</cp:lastPrinted>
  <dcterms:created xsi:type="dcterms:W3CDTF">2014-05-26T11:58:13Z</dcterms:created>
  <dcterms:modified xsi:type="dcterms:W3CDTF">2022-04-19T11:24:28Z</dcterms:modified>
</cp:coreProperties>
</file>